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кондитерские изделия" sheetId="3" r:id="rId3"/>
    <sheet name="Лист1" sheetId="4" r:id="rId4"/>
  </sheets>
  <definedNames>
    <definedName name="_xlnm.Print_Area" localSheetId="2">'кондитерские изделия'!$A$1:$Q$235</definedName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<sst xmlns="http://schemas.openxmlformats.org/spreadsheetml/2006/main" count="410" uniqueCount="145">
  <si>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</si>
  <si>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</si>
  <si>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</si>
  <si>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</si>
  <si>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</si>
  <si>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</si>
  <si>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</si>
  <si>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</si>
  <si>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</si>
  <si>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</si>
  <si>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</si>
  <si>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</si>
  <si>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</si>
  <si>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</si>
  <si>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</si>
  <si>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</si>
  <si>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</si>
  <si>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</si>
  <si>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</si>
  <si>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</si>
  <si>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</si>
  <si>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</si>
  <si>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</si>
  <si>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</si>
  <si>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</si>
  <si>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</si>
  <si>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</si>
  <si>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</si>
  <si>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</si>
  <si>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</si>
  <si>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</si>
  <si>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</si>
  <si>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</si>
  <si>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</si>
  <si>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</si>
  <si>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</si>
  <si>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</si>
  <si>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</si>
  <si>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</si>
  <si>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</si>
  <si>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</si>
  <si>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</si>
  <si>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</si>
  <si>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</si>
  <si>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</si>
  <si>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</si>
  <si>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</si>
  <si>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</si>
  <si>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</si>
  <si>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</si>
  <si>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</si>
  <si>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</si>
  <si>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</si>
  <si>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</si>
  <si>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</si>
  <si>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</si>
  <si>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</si>
  <si>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</si>
  <si>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</si>
  <si>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</si>
  <si>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</si>
  <si>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</si>
  <si>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</si>
  <si>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</si>
  <si>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</si>
  <si>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</si>
  <si>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</si>
  <si>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</si>
  <si>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</si>
  <si>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</si>
  <si>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</si>
  <si>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</si>
  <si>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</si>
  <si>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</si>
  <si>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</si>
  <si>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</si>
  <si>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</si>
  <si>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ООО "Сов-Оптторг-Продукт"</t>
  </si>
  <si>
    <t>ИП Соколова  С.В.</t>
  </si>
  <si>
    <t>ЗАО "Алтайская крупа" Алтайский край</t>
  </si>
  <si>
    <t>Цена за ед. товара. кг.</t>
  </si>
  <si>
    <t>ОАО "Мелькомбинат"г. Баженов, Свердловская обл.</t>
  </si>
  <si>
    <t>ОАО Челябинский КХП г. Челябинск</t>
  </si>
  <si>
    <t>ОАО  "Россельхозпродукт" г. Екатеринбург</t>
  </si>
  <si>
    <t>Марьяновский КХП Омская обл. р.п. Марьянова</t>
  </si>
  <si>
    <t xml:space="preserve">Крупа перловая ядро, освобожденное от цветковых пленок, шлифованное; цвет желтоватый или с зеленоватым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600-800 гр., упаковка маркированная без повреждений.  ГОСТ 5784-60 </t>
  </si>
  <si>
    <t>Макаронные изделия  высшего  сорта, в ассортименте,  из твердых сортов пшеницы, обогащенные витаминами и минеральными веществами, с содержанием белка не менее 12 г/100г,  фасованные   в прозрачные полиэтиленовые мешки  по 5-10 кг, без зараженности, загрязнений и примесей, упаковка без повреждений, маркированная.  ГОСТ Р  51865 - 2002</t>
  </si>
  <si>
    <t>ОАО Верненский КХП Челябинская обл.</t>
  </si>
  <si>
    <t>Мука пшеничная  высший сорт, весовая,   в мешках  по  25-50 кг, цвет белый или с кремовым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Упаковка маркированная, без повреждений.  ГОСТ 52189-2003</t>
  </si>
  <si>
    <t>Сахар-песок  рафинированный,  из сахарной свеклы,  весовой, в мешках по 50 кг,  вкус и запах: сладкий, без посторонних привкуса и запаха, как в сухом виде, так и в водном растворе; раствор сахара должен быть прозрачным или слабо опалесцирующим без нерастворимого осадка, механических или других посторонних примесей. Сорт ЭКСТРА. Упаковка без повреждений.       ГОСТ 21 - 94</t>
  </si>
  <si>
    <t xml:space="preserve">ООО "Ставропольсахар" Ставропольский край </t>
  </si>
  <si>
    <t>ЗАО "Бийский КК Наладчик" Алтайский край</t>
  </si>
  <si>
    <t>"Крупек" ОАО мелькомбинат г. Баженов Свердловская обл.</t>
  </si>
  <si>
    <t>ОАО Славянский ХК Краснодарский край</t>
  </si>
  <si>
    <t>ОАО Славянский ХК Славянск - на Кубан</t>
  </si>
  <si>
    <t>ООО Круп Торг Пугачев Саратовская обл.</t>
  </si>
  <si>
    <t>Обоснование начальной (максимальной) цены гражданско-правового договора</t>
  </si>
  <si>
    <t>Крупа – гречневая ядрица, первый сорт, весовая в мешках   по 25-50 кг, цвет кремовый с желтоватым или зеленоватым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Упаковка маркированная без повреждений.     ГОСТ 5550-74</t>
  </si>
  <si>
    <t xml:space="preserve"> Рис  шлифованный круглый весовой, высший сорт, в мешках  по 25-50 кг, 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Упаковка маркированная без повреждений. ГОСТ 6293-90</t>
  </si>
  <si>
    <t>Пшено шлифованное, высший сорт, цвет желтый  разных оттенков; 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600-800 гр., упаковка маркированная без повреждений. ГОСТ 572-60</t>
  </si>
  <si>
    <t>Горох колотый, шлифованный, цвет желтый;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600-800 гр., упаковка маркированная без повреждений. ГОСТ 28674-90</t>
  </si>
  <si>
    <t>Крупа -  манная марки МТ, цвет бело-желтый;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600-800гр.,  упаковка маркированная без повреждений.  ГОСТ 7022-97</t>
  </si>
  <si>
    <t>Крупа пшеничная высший сорт цвет желтый  разных оттенков; 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600-800гр., упаковка маркированная без повреждений.  ГОСТ 572-60</t>
  </si>
  <si>
    <t>Крупа ячневая дробленная, цвет белый с желтоватым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по 600-800 гр., упаковка маркированная без повреждений.  ГОСТ 5784- 60</t>
  </si>
  <si>
    <t>ОАО Кондитерское объеденение СладКо г. Екатеренбург</t>
  </si>
  <si>
    <t>ОАО Оркла Брэндс Россия г. Санк-Петербург</t>
  </si>
  <si>
    <t>Сов-Оптторг-Продукт</t>
  </si>
  <si>
    <t>ОАО Компания  МАЙ Московская область</t>
  </si>
  <si>
    <t>ООО "Санти" г. Москва</t>
  </si>
  <si>
    <t>ООО"Скодия-Гранд"</t>
  </si>
  <si>
    <t>ООО Кофейная компания Вокруг Света Московская область</t>
  </si>
  <si>
    <t>ООО "Вкус" г. Новосибирск</t>
  </si>
  <si>
    <t>ООО Компания Россия</t>
  </si>
  <si>
    <t>ОАО КО Россия г. Самара</t>
  </si>
  <si>
    <t>ОАО"КО" г. Самара</t>
  </si>
  <si>
    <t>ОАО Тырецкий солерудник иркутмкая область</t>
  </si>
  <si>
    <t>ОАО "Ильцкосоль" г. Соль-Илецк</t>
  </si>
  <si>
    <t>яйцо  куриное 1 категории,  ГОСТ 52121-2003. пищевое столовое , скорлупа яйца чистая, целая, крепкая, без повреждений, массой не менее 54 гр.. Белок плотный,светлый ,прозразный, желток прочный мало заметный .в шт</t>
  </si>
  <si>
    <t>Пышминская птицефабрика Свердловская область</t>
  </si>
  <si>
    <t>Злато Краснодар</t>
  </si>
  <si>
    <t>Масло подсолнечное рафинированное, дезодорированное, 1 л., ГОСТ 8908-91 или ТУ производителя. вкус и запах обезличенный,  прозрачное, без осадка, для производства  продуктов детского питания в литр.</t>
  </si>
  <si>
    <t xml:space="preserve"> ООО "СоФ-Нива"Тульская область г. Узловая</t>
  </si>
  <si>
    <t>ООО Воронежские дрожи</t>
  </si>
  <si>
    <t>Дрожжи хлебопекарные сухие, пищевой эмульгатор,быстродействующие имеют вид крупинок,цвет светло-серый,запах специфический,дрожевой. Упаковка без повреждений  по 11гр.  ГОСТ-171-81 в кг</t>
  </si>
  <si>
    <t>ООО "Промхим" Россия</t>
  </si>
  <si>
    <t>Сухари панировачные  представляют собой мелкую крошку. Имеет от светло-желтого до светло-коричневого цвета. Без посторонних привкусов и запаха ГОСТ 28402-89  в кг</t>
  </si>
  <si>
    <t xml:space="preserve">Продукты питания (кондитерские изделия,вкусовые товары,крупы, макаронные изделия, мука, сахар,яйцо,масло растительное) </t>
  </si>
  <si>
    <t>Телефон 8 (34675)   6 00 90, прайсы на 22.11.2013 г.</t>
  </si>
  <si>
    <t>Телефон (34675)4-00-50,прайсы  на 22.11.2013 г.</t>
  </si>
  <si>
    <t>Телефон 8 (34675)  7-60-23, прайсы на 22.11.2013 г.</t>
  </si>
  <si>
    <t>До 31.12.2013</t>
  </si>
  <si>
    <t>Директор МБОУ "СОШ № 6"       Е.К. Комисаренко               Подпись ______________________</t>
  </si>
  <si>
    <t>Дата составления сводной  таблицы    25.11.2013 года</t>
  </si>
  <si>
    <t>Крахмал картофельный, сыпучий порошок белого или слегка желтоватого цвета без запаха. Фасованный по 200гр. ГОСТ 7699-78 в кг.</t>
  </si>
  <si>
    <r>
      <t xml:space="preserve">Примечание: Лимит финансирования –   </t>
    </r>
    <r>
      <rPr>
        <b/>
        <sz val="12"/>
        <rFont val="Times New Roman"/>
        <family val="1"/>
      </rPr>
      <t>681354 рублей.</t>
    </r>
  </si>
  <si>
    <t xml:space="preserve">Печенье фасованное, цвет, вкус и запах свойственные данному наименованию печенья,  упаковка без повреждений ГОСТ 24901-89, допускается ТУ производителя по 75 гр., </t>
  </si>
  <si>
    <t xml:space="preserve">Цена за ед. товара. </t>
  </si>
  <si>
    <t xml:space="preserve">Вафли фасованные,100гр, начинка однородная, сухие, без постороннего привкуса и запаха, упаковка без повреждений ГОСТ 14031, допускается ТУ производителяГост 14031 допускается ТУ производителя в шт.             
</t>
  </si>
  <si>
    <t>Шоколад сливочный молочный  сливочный, молочный 25 гр.без видимых пороков: сахарного и жирового поседения ГОСТ 15810-70ГОСТ 1938-90, шт.</t>
  </si>
  <si>
    <t>Чай черный байховы листовой, высший сорт 100гр, ровный, однородный, хорошо скрученный, черного цвета, без поседения, без примесей древесины и чайной пыли ГОСТ 1938-90листовой высший сорт100гр.  в кг</t>
  </si>
  <si>
    <t>Кофейный напиток не содержащий натуральный кофе,без посторонних привкусов и запахов в соответствии с ГОСТ50364-92, 100гр. в кг</t>
  </si>
  <si>
    <t>Какао-порошок быстрорастворимый. 250-500гр.без тусклого серого оттенка, вкус и аромат свойственный какао – бобам, без посторонних привкусов  В соответсвии ГОСТ108-76, в кг.</t>
  </si>
  <si>
    <t>Соль йодированная  фасованная в пакеты по 1 кг.цвет белый, с содержанием йодистого калия, без  комков и посторонних механических примесей  ГОСТ.-13830-97 в кг</t>
  </si>
  <si>
    <t>Крупа фасоль чистая отбор зерен ровного размера,без затхлого солодового плесневелого и других посторонних запахов. Фасованная  по 600-800гр.. Упаковка без повреждений ГОСТ 7758-75 в кг.</t>
  </si>
  <si>
    <t>Способ размещения заказа:  открытый аукцион в электронной форме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</si>
</sst>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4" fillId="0" borderId="11" xfId="0" applyFont="1" applyBorder="1" applyAlignment="1">
      <alignment horizontal="justify" wrapText="1"/>
    </xf>
    <xf numFmtId="0" fontId="14" fillId="0" borderId="10" xfId="0" applyFont="1" applyBorder="1" applyAlignment="1">
      <alignment horizontal="justify" wrapText="1"/>
    </xf>
    <xf numFmtId="0" fontId="14" fillId="0" borderId="37" xfId="0" applyFont="1" applyBorder="1" applyAlignment="1">
      <alignment horizontal="justify" vertical="top" wrapText="1"/>
    </xf>
    <xf numFmtId="0" fontId="14" fillId="0" borderId="16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wrapText="1"/>
    </xf>
    <xf numFmtId="0" fontId="2" fillId="33" borderId="1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3" fillId="33" borderId="23" xfId="0" applyFont="1" applyFill="1" applyBorder="1" applyAlignment="1">
      <alignment horizontal="left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left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vertical="center" wrapText="1"/>
    </xf>
    <xf numFmtId="0" fontId="15" fillId="33" borderId="42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center" vertical="center" wrapText="1"/>
    </xf>
    <xf numFmtId="3" fontId="5" fillId="33" borderId="24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14" fontId="8" fillId="33" borderId="43" xfId="0" applyNumberFormat="1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9" fillId="33" borderId="12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44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8" fillId="33" borderId="43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justify" wrapText="1"/>
    </xf>
    <xf numFmtId="14" fontId="8" fillId="33" borderId="36" xfId="0" applyNumberFormat="1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left" vertical="center" wrapText="1"/>
    </xf>
    <xf numFmtId="0" fontId="14" fillId="33" borderId="46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13" fillId="33" borderId="41" xfId="0" applyFont="1" applyFill="1" applyBorder="1" applyAlignment="1">
      <alignment vertical="center" wrapText="1"/>
    </xf>
    <xf numFmtId="0" fontId="16" fillId="33" borderId="42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14" fillId="33" borderId="47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left" vertical="center" wrapText="1"/>
    </xf>
    <xf numFmtId="0" fontId="13" fillId="33" borderId="22" xfId="0" applyFont="1" applyFill="1" applyBorder="1" applyAlignment="1">
      <alignment horizontal="left" vertical="center" wrapText="1"/>
    </xf>
    <xf numFmtId="0" fontId="13" fillId="33" borderId="38" xfId="0" applyFont="1" applyFill="1" applyBorder="1" applyAlignment="1">
      <alignment horizontal="left" vertical="center" wrapText="1"/>
    </xf>
    <xf numFmtId="0" fontId="14" fillId="33" borderId="4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/>
    </xf>
    <xf numFmtId="0" fontId="9" fillId="33" borderId="44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14" fillId="33" borderId="25" xfId="0" applyFont="1" applyFill="1" applyBorder="1" applyAlignment="1">
      <alignment horizontal="center" vertical="center" wrapText="1"/>
    </xf>
    <xf numFmtId="0" fontId="15" fillId="33" borderId="49" xfId="0" applyFont="1" applyFill="1" applyBorder="1" applyAlignment="1">
      <alignment horizontal="center" vertical="center" wrapText="1"/>
    </xf>
    <xf numFmtId="0" fontId="15" fillId="33" borderId="50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51" xfId="0" applyFont="1" applyFill="1" applyBorder="1" applyAlignment="1">
      <alignment horizontal="center" vertical="center" wrapText="1"/>
    </xf>
    <xf numFmtId="0" fontId="14" fillId="33" borderId="52" xfId="0" applyFont="1" applyFill="1" applyBorder="1" applyAlignment="1">
      <alignment horizontal="center" vertical="center" wrapText="1"/>
    </xf>
    <xf numFmtId="0" fontId="14" fillId="33" borderId="46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53" xfId="0" applyFont="1" applyFill="1" applyBorder="1" applyAlignment="1">
      <alignment vertical="center" wrapText="1"/>
    </xf>
    <xf numFmtId="0" fontId="18" fillId="33" borderId="42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7" fillId="33" borderId="42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10" fillId="33" borderId="54" xfId="0" applyFont="1" applyFill="1" applyBorder="1" applyAlignment="1">
      <alignment vertical="center" wrapText="1"/>
    </xf>
    <xf numFmtId="0" fontId="10" fillId="33" borderId="55" xfId="0" applyFont="1" applyFill="1" applyBorder="1" applyAlignment="1">
      <alignment vertical="center" wrapText="1"/>
    </xf>
    <xf numFmtId="0" fontId="10" fillId="33" borderId="56" xfId="0" applyFont="1" applyFill="1" applyBorder="1" applyAlignment="1">
      <alignment vertical="center" wrapText="1"/>
    </xf>
    <xf numFmtId="0" fontId="10" fillId="33" borderId="57" xfId="0" applyFont="1" applyFill="1" applyBorder="1" applyAlignment="1">
      <alignment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55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59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57" xfId="0" applyFont="1" applyFill="1" applyBorder="1" applyAlignment="1">
      <alignment vertical="center" wrapText="1"/>
    </xf>
    <xf numFmtId="0" fontId="2" fillId="33" borderId="41" xfId="0" applyFont="1" applyFill="1" applyBorder="1" applyAlignment="1">
      <alignment vertical="center" wrapText="1"/>
    </xf>
    <xf numFmtId="0" fontId="2" fillId="33" borderId="53" xfId="0" applyFont="1" applyFill="1" applyBorder="1" applyAlignment="1">
      <alignment vertical="center" wrapText="1"/>
    </xf>
    <xf numFmtId="0" fontId="14" fillId="33" borderId="40" xfId="0" applyFont="1" applyFill="1" applyBorder="1" applyAlignment="1">
      <alignment horizontal="center" vertical="center" wrapText="1"/>
    </xf>
    <xf numFmtId="0" fontId="14" fillId="33" borderId="60" xfId="0" applyFont="1" applyFill="1" applyBorder="1" applyAlignment="1">
      <alignment horizontal="center" vertical="center" wrapText="1"/>
    </xf>
    <xf numFmtId="0" fontId="14" fillId="33" borderId="61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4" fillId="33" borderId="62" xfId="0" applyFont="1" applyFill="1" applyBorder="1" applyAlignment="1">
      <alignment horizontal="center" vertical="center" wrapText="1"/>
    </xf>
    <xf numFmtId="0" fontId="15" fillId="33" borderId="47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left" vertical="center" wrapText="1"/>
    </xf>
    <xf numFmtId="0" fontId="13" fillId="33" borderId="63" xfId="0" applyFont="1" applyFill="1" applyBorder="1" applyAlignment="1">
      <alignment vertical="center" wrapText="1"/>
    </xf>
    <xf numFmtId="0" fontId="13" fillId="33" borderId="64" xfId="0" applyFont="1" applyFill="1" applyBorder="1" applyAlignment="1">
      <alignment horizontal="left" vertical="center" wrapText="1"/>
    </xf>
    <xf numFmtId="0" fontId="15" fillId="33" borderId="53" xfId="0" applyFont="1" applyFill="1" applyBorder="1" applyAlignment="1">
      <alignment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4" fillId="33" borderId="65" xfId="0" applyFont="1" applyFill="1" applyBorder="1" applyAlignment="1">
      <alignment horizontal="center" vertical="center" wrapText="1"/>
    </xf>
    <xf numFmtId="0" fontId="14" fillId="33" borderId="66" xfId="0" applyFont="1" applyFill="1" applyBorder="1" applyAlignment="1">
      <alignment horizontal="center" vertical="center" wrapText="1"/>
    </xf>
    <xf numFmtId="0" fontId="14" fillId="33" borderId="67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4" fillId="33" borderId="68" xfId="0" applyFont="1" applyFill="1" applyBorder="1" applyAlignment="1">
      <alignment horizontal="center" vertical="center" wrapText="1"/>
    </xf>
    <xf numFmtId="0" fontId="14" fillId="33" borderId="69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7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71" xfId="0" applyFont="1" applyFill="1" applyBorder="1" applyAlignment="1">
      <alignment horizontal="center" vertical="center" wrapText="1"/>
    </xf>
    <xf numFmtId="0" fontId="15" fillId="33" borderId="72" xfId="0" applyFont="1" applyFill="1" applyBorder="1" applyAlignment="1">
      <alignment horizontal="center" vertical="center" wrapText="1"/>
    </xf>
    <xf numFmtId="0" fontId="15" fillId="33" borderId="73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7" xfId="0" applyFont="1" applyBorder="1" applyAlignment="1">
      <alignment horizontal="justify" vertical="top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3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7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14" fontId="8" fillId="0" borderId="43" xfId="0" applyNumberFormat="1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3" fontId="5" fillId="0" borderId="72" xfId="0" applyNumberFormat="1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2" fillId="0" borderId="43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5" fillId="0" borderId="4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3" fillId="33" borderId="82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51" xfId="0" applyFont="1" applyFill="1" applyBorder="1" applyAlignment="1">
      <alignment horizontal="center" vertical="center" wrapText="1"/>
    </xf>
    <xf numFmtId="0" fontId="13" fillId="33" borderId="78" xfId="0" applyFont="1" applyFill="1" applyBorder="1" applyAlignment="1">
      <alignment horizontal="center" vertical="center" wrapText="1"/>
    </xf>
    <xf numFmtId="0" fontId="13" fillId="33" borderId="63" xfId="0" applyFont="1" applyFill="1" applyBorder="1" applyAlignment="1">
      <alignment horizontal="center" vertical="center" wrapText="1"/>
    </xf>
    <xf numFmtId="0" fontId="13" fillId="33" borderId="52" xfId="0" applyFont="1" applyFill="1" applyBorder="1" applyAlignment="1">
      <alignment horizontal="center" vertical="center" wrapText="1"/>
    </xf>
    <xf numFmtId="0" fontId="13" fillId="33" borderId="79" xfId="0" applyFont="1" applyFill="1" applyBorder="1" applyAlignment="1">
      <alignment horizontal="center" vertical="center" wrapText="1"/>
    </xf>
    <xf numFmtId="0" fontId="13" fillId="33" borderId="80" xfId="0" applyFont="1" applyFill="1" applyBorder="1" applyAlignment="1">
      <alignment horizontal="center" vertical="center" wrapText="1"/>
    </xf>
    <xf numFmtId="0" fontId="14" fillId="33" borderId="51" xfId="0" applyFont="1" applyFill="1" applyBorder="1" applyAlignment="1">
      <alignment horizontal="center" vertical="center" wrapText="1"/>
    </xf>
    <xf numFmtId="0" fontId="14" fillId="33" borderId="78" xfId="0" applyFont="1" applyFill="1" applyBorder="1" applyAlignment="1">
      <alignment horizontal="center" vertical="center" wrapText="1"/>
    </xf>
    <xf numFmtId="0" fontId="14" fillId="33" borderId="63" xfId="0" applyFont="1" applyFill="1" applyBorder="1" applyAlignment="1">
      <alignment horizontal="center" vertical="center" wrapText="1"/>
    </xf>
    <xf numFmtId="0" fontId="14" fillId="33" borderId="52" xfId="0" applyFont="1" applyFill="1" applyBorder="1" applyAlignment="1">
      <alignment horizontal="center" vertical="center" wrapText="1"/>
    </xf>
    <xf numFmtId="0" fontId="14" fillId="33" borderId="79" xfId="0" applyFont="1" applyFill="1" applyBorder="1" applyAlignment="1">
      <alignment horizontal="center" vertical="center" wrapText="1"/>
    </xf>
    <xf numFmtId="0" fontId="14" fillId="33" borderId="8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 wrapText="1"/>
    </xf>
    <xf numFmtId="0" fontId="14" fillId="33" borderId="83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14" fillId="33" borderId="84" xfId="0" applyFont="1" applyFill="1" applyBorder="1" applyAlignment="1">
      <alignment horizontal="center" vertical="center" wrapText="1"/>
    </xf>
    <xf numFmtId="0" fontId="14" fillId="33" borderId="85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 wrapText="1"/>
    </xf>
    <xf numFmtId="0" fontId="1" fillId="33" borderId="77" xfId="0" applyFont="1" applyFill="1" applyBorder="1" applyAlignment="1">
      <alignment/>
    </xf>
    <xf numFmtId="0" fontId="1" fillId="33" borderId="62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3" fillId="33" borderId="38" xfId="0" applyFont="1" applyFill="1" applyBorder="1" applyAlignment="1">
      <alignment horizontal="left" vertical="center" wrapText="1"/>
    </xf>
    <xf numFmtId="0" fontId="13" fillId="33" borderId="2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5" fillId="33" borderId="49" xfId="0" applyFont="1" applyFill="1" applyBorder="1" applyAlignment="1">
      <alignment horizontal="center" vertical="center" wrapText="1"/>
    </xf>
    <xf numFmtId="0" fontId="15" fillId="33" borderId="50" xfId="0" applyFont="1" applyFill="1" applyBorder="1" applyAlignment="1">
      <alignment horizontal="center" vertical="center" wrapText="1"/>
    </xf>
    <xf numFmtId="0" fontId="15" fillId="33" borderId="71" xfId="0" applyFont="1" applyFill="1" applyBorder="1" applyAlignment="1">
      <alignment horizontal="center" vertical="center" wrapText="1"/>
    </xf>
    <xf numFmtId="0" fontId="15" fillId="33" borderId="67" xfId="0" applyFont="1" applyFill="1" applyBorder="1" applyAlignment="1">
      <alignment horizontal="center" vertical="center" wrapText="1"/>
    </xf>
    <xf numFmtId="0" fontId="13" fillId="33" borderId="76" xfId="0" applyFont="1" applyFill="1" applyBorder="1" applyAlignment="1">
      <alignment horizontal="center" vertical="center" wrapText="1"/>
    </xf>
    <xf numFmtId="0" fontId="13" fillId="33" borderId="75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left" vertical="center" wrapText="1"/>
    </xf>
    <xf numFmtId="0" fontId="13" fillId="33" borderId="86" xfId="0" applyFont="1" applyFill="1" applyBorder="1" applyAlignment="1">
      <alignment horizontal="left" vertical="center" wrapText="1"/>
    </xf>
    <xf numFmtId="0" fontId="13" fillId="33" borderId="87" xfId="0" applyFont="1" applyFill="1" applyBorder="1" applyAlignment="1">
      <alignment horizontal="left" vertical="center" wrapText="1"/>
    </xf>
    <xf numFmtId="0" fontId="15" fillId="33" borderId="55" xfId="0" applyFont="1" applyFill="1" applyBorder="1" applyAlignment="1">
      <alignment horizontal="center" vertical="center" wrapText="1"/>
    </xf>
    <xf numFmtId="0" fontId="15" fillId="33" borderId="85" xfId="0" applyFont="1" applyFill="1" applyBorder="1" applyAlignment="1">
      <alignment horizontal="center" vertical="center" wrapText="1"/>
    </xf>
    <xf numFmtId="0" fontId="15" fillId="33" borderId="80" xfId="0" applyFont="1" applyFill="1" applyBorder="1" applyAlignment="1">
      <alignment horizontal="center" vertical="center" wrapText="1"/>
    </xf>
    <xf numFmtId="0" fontId="14" fillId="33" borderId="43" xfId="0" applyFont="1" applyFill="1" applyBorder="1" applyAlignment="1">
      <alignment horizontal="center" vertical="center" wrapText="1"/>
    </xf>
    <xf numFmtId="0" fontId="14" fillId="33" borderId="88" xfId="0" applyFont="1" applyFill="1" applyBorder="1" applyAlignment="1">
      <alignment horizontal="center" vertical="center" wrapText="1"/>
    </xf>
    <xf numFmtId="0" fontId="15" fillId="33" borderId="43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6" fillId="33" borderId="89" xfId="0" applyFont="1" applyFill="1" applyBorder="1" applyAlignment="1">
      <alignment horizontal="center" vertical="center" wrapText="1"/>
    </xf>
    <xf numFmtId="0" fontId="16" fillId="33" borderId="90" xfId="0" applyFont="1" applyFill="1" applyBorder="1" applyAlignment="1">
      <alignment horizontal="center" vertical="center" wrapText="1"/>
    </xf>
    <xf numFmtId="0" fontId="16" fillId="33" borderId="9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83" xfId="0" applyFont="1" applyFill="1" applyBorder="1" applyAlignment="1">
      <alignment horizontal="center" vertical="center" wrapText="1"/>
    </xf>
    <xf numFmtId="0" fontId="13" fillId="33" borderId="53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14" fontId="8" fillId="33" borderId="11" xfId="0" applyNumberFormat="1" applyFont="1" applyFill="1" applyBorder="1" applyAlignment="1">
      <alignment horizontal="center" vertical="center" wrapText="1"/>
    </xf>
    <xf numFmtId="14" fontId="8" fillId="33" borderId="13" xfId="0" applyNumberFormat="1" applyFont="1" applyFill="1" applyBorder="1" applyAlignment="1">
      <alignment horizontal="center" vertical="center" wrapText="1"/>
    </xf>
    <xf numFmtId="14" fontId="8" fillId="33" borderId="21" xfId="0" applyNumberFormat="1" applyFont="1" applyFill="1" applyBorder="1" applyAlignment="1">
      <alignment horizontal="center" vertical="center" wrapText="1"/>
    </xf>
    <xf numFmtId="14" fontId="8" fillId="33" borderId="19" xfId="0" applyNumberFormat="1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justify" vertical="top" wrapText="1"/>
    </xf>
    <xf numFmtId="0" fontId="14" fillId="0" borderId="17" xfId="0" applyFont="1" applyBorder="1" applyAlignment="1">
      <alignment horizontal="justify" vertical="top" wrapText="1"/>
    </xf>
    <xf numFmtId="0" fontId="13" fillId="33" borderId="40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3" fontId="5" fillId="33" borderId="72" xfId="0" applyNumberFormat="1" applyFont="1" applyFill="1" applyBorder="1" applyAlignment="1">
      <alignment horizontal="center" vertical="center" wrapText="1"/>
    </xf>
    <xf numFmtId="3" fontId="5" fillId="33" borderId="73" xfId="0" applyNumberFormat="1" applyFont="1" applyFill="1" applyBorder="1" applyAlignment="1">
      <alignment horizontal="center" vertical="center" wrapText="1"/>
    </xf>
    <xf numFmtId="14" fontId="8" fillId="33" borderId="43" xfId="0" applyNumberFormat="1" applyFont="1" applyFill="1" applyBorder="1" applyAlignment="1">
      <alignment horizontal="center" vertical="center" wrapText="1"/>
    </xf>
    <xf numFmtId="14" fontId="8" fillId="33" borderId="36" xfId="0" applyNumberFormat="1" applyFont="1" applyFill="1" applyBorder="1" applyAlignment="1">
      <alignment horizontal="center" vertical="center" wrapText="1"/>
    </xf>
    <xf numFmtId="0" fontId="10" fillId="33" borderId="92" xfId="0" applyFont="1" applyFill="1" applyBorder="1" applyAlignment="1">
      <alignment horizontal="center" vertical="center" wrapText="1"/>
    </xf>
    <xf numFmtId="0" fontId="10" fillId="33" borderId="9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2" fillId="33" borderId="85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 wrapText="1"/>
    </xf>
    <xf numFmtId="0" fontId="15" fillId="33" borderId="94" xfId="0" applyFont="1" applyFill="1" applyBorder="1" applyAlignment="1">
      <alignment horizontal="center" vertical="center" wrapText="1"/>
    </xf>
    <xf numFmtId="14" fontId="8" fillId="33" borderId="12" xfId="0" applyNumberFormat="1" applyFont="1" applyFill="1" applyBorder="1" applyAlignment="1">
      <alignment horizontal="center" vertical="center" wrapText="1"/>
    </xf>
    <xf numFmtId="14" fontId="8" fillId="33" borderId="18" xfId="0" applyNumberFormat="1" applyFont="1" applyFill="1" applyBorder="1" applyAlignment="1">
      <alignment horizontal="center" vertical="center" wrapText="1"/>
    </xf>
    <xf numFmtId="0" fontId="17" fillId="33" borderId="51" xfId="0" applyFont="1" applyFill="1" applyBorder="1" applyAlignment="1">
      <alignment horizontal="center" vertical="center" wrapText="1"/>
    </xf>
    <xf numFmtId="0" fontId="17" fillId="33" borderId="78" xfId="0" applyFont="1" applyFill="1" applyBorder="1" applyAlignment="1">
      <alignment horizontal="center" vertical="center" wrapText="1"/>
    </xf>
    <xf numFmtId="0" fontId="17" fillId="33" borderId="63" xfId="0" applyFont="1" applyFill="1" applyBorder="1" applyAlignment="1">
      <alignment horizontal="center" vertical="center" wrapText="1"/>
    </xf>
    <xf numFmtId="0" fontId="17" fillId="33" borderId="52" xfId="0" applyFont="1" applyFill="1" applyBorder="1" applyAlignment="1">
      <alignment horizontal="center" vertical="center" wrapText="1"/>
    </xf>
    <xf numFmtId="0" fontId="17" fillId="33" borderId="79" xfId="0" applyFont="1" applyFill="1" applyBorder="1" applyAlignment="1">
      <alignment horizontal="center" vertical="center" wrapText="1"/>
    </xf>
    <xf numFmtId="0" fontId="17" fillId="33" borderId="8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13" fillId="33" borderId="61" xfId="0" applyFont="1" applyFill="1" applyBorder="1" applyAlignment="1">
      <alignment horizontal="center" vertical="center" wrapText="1"/>
    </xf>
    <xf numFmtId="0" fontId="13" fillId="33" borderId="77" xfId="0" applyFont="1" applyFill="1" applyBorder="1" applyAlignment="1">
      <alignment horizontal="center" vertical="center" wrapText="1"/>
    </xf>
    <xf numFmtId="0" fontId="13" fillId="33" borderId="62" xfId="0" applyFont="1" applyFill="1" applyBorder="1" applyAlignment="1">
      <alignment horizontal="center" vertical="center" wrapText="1"/>
    </xf>
    <xf numFmtId="0" fontId="15" fillId="33" borderId="89" xfId="0" applyFont="1" applyFill="1" applyBorder="1" applyAlignment="1">
      <alignment horizontal="center" vertical="center" wrapText="1"/>
    </xf>
    <xf numFmtId="0" fontId="15" fillId="33" borderId="90" xfId="0" applyFont="1" applyFill="1" applyBorder="1" applyAlignment="1">
      <alignment horizontal="center" vertical="center" wrapText="1"/>
    </xf>
    <xf numFmtId="0" fontId="15" fillId="33" borderId="91" xfId="0" applyFont="1" applyFill="1" applyBorder="1" applyAlignment="1">
      <alignment horizontal="center" vertical="center" wrapText="1"/>
    </xf>
    <xf numFmtId="0" fontId="15" fillId="33" borderId="72" xfId="0" applyFont="1" applyFill="1" applyBorder="1" applyAlignment="1">
      <alignment horizontal="center" vertical="center" wrapText="1"/>
    </xf>
    <xf numFmtId="0" fontId="15" fillId="33" borderId="75" xfId="0" applyFont="1" applyFill="1" applyBorder="1" applyAlignment="1">
      <alignment horizontal="center" vertical="center" wrapText="1"/>
    </xf>
    <xf numFmtId="0" fontId="14" fillId="33" borderId="95" xfId="0" applyFont="1" applyFill="1" applyBorder="1" applyAlignment="1">
      <alignment horizontal="center" vertical="center" wrapText="1"/>
    </xf>
    <xf numFmtId="0" fontId="14" fillId="33" borderId="46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left" vertical="top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94" xfId="0" applyFont="1" applyFill="1" applyBorder="1" applyAlignment="1">
      <alignment horizontal="center" vertical="center" wrapText="1"/>
    </xf>
    <xf numFmtId="0" fontId="2" fillId="33" borderId="96" xfId="0" applyFont="1" applyFill="1" applyBorder="1" applyAlignment="1">
      <alignment horizontal="center" vertical="center" wrapText="1"/>
    </xf>
    <xf numFmtId="0" fontId="14" fillId="33" borderId="97" xfId="0" applyFont="1" applyFill="1" applyBorder="1" applyAlignment="1">
      <alignment horizontal="center" vertical="center" wrapText="1"/>
    </xf>
    <xf numFmtId="0" fontId="14" fillId="33" borderId="98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15" fillId="33" borderId="73" xfId="0" applyFont="1" applyFill="1" applyBorder="1" applyAlignment="1">
      <alignment horizontal="center" vertical="center" wrapText="1"/>
    </xf>
    <xf numFmtId="0" fontId="14" fillId="33" borderId="76" xfId="0" applyFont="1" applyFill="1" applyBorder="1" applyAlignment="1">
      <alignment horizontal="center" vertical="center" wrapText="1"/>
    </xf>
    <xf numFmtId="0" fontId="14" fillId="33" borderId="75" xfId="0" applyFont="1" applyFill="1" applyBorder="1" applyAlignment="1">
      <alignment horizontal="center" vertical="center" wrapText="1"/>
    </xf>
    <xf numFmtId="0" fontId="14" fillId="33" borderId="99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5" fillId="33" borderId="95" xfId="0" applyFont="1" applyFill="1" applyBorder="1" applyAlignment="1">
      <alignment horizontal="center" vertical="center" wrapText="1"/>
    </xf>
    <xf numFmtId="0" fontId="15" fillId="33" borderId="46" xfId="0" applyFont="1" applyFill="1" applyBorder="1" applyAlignment="1">
      <alignment horizontal="center" vertical="center" wrapText="1"/>
    </xf>
    <xf numFmtId="0" fontId="15" fillId="33" borderId="100" xfId="0" applyFont="1" applyFill="1" applyBorder="1" applyAlignment="1">
      <alignment horizontal="center" vertical="center" wrapText="1"/>
    </xf>
    <xf numFmtId="0" fontId="15" fillId="33" borderId="101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34" xfId="0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4" fillId="33" borderId="61" xfId="0" applyFont="1" applyFill="1" applyBorder="1" applyAlignment="1">
      <alignment horizontal="center" vertical="center" wrapText="1"/>
    </xf>
    <xf numFmtId="0" fontId="14" fillId="33" borderId="77" xfId="0" applyFont="1" applyFill="1" applyBorder="1" applyAlignment="1">
      <alignment horizontal="center" vertical="center" wrapText="1"/>
    </xf>
    <xf numFmtId="0" fontId="14" fillId="33" borderId="62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02" xfId="0" applyFont="1" applyFill="1" applyBorder="1" applyAlignment="1">
      <alignment horizontal="center" vertical="center" wrapText="1"/>
    </xf>
    <xf numFmtId="0" fontId="14" fillId="33" borderId="103" xfId="0" applyFont="1" applyFill="1" applyBorder="1" applyAlignment="1">
      <alignment horizontal="center" vertical="center" wrapText="1"/>
    </xf>
    <xf numFmtId="0" fontId="15" fillId="33" borderId="104" xfId="0" applyFont="1" applyFill="1" applyBorder="1" applyAlignment="1">
      <alignment horizontal="center" vertical="center" wrapText="1"/>
    </xf>
    <xf numFmtId="0" fontId="15" fillId="33" borderId="105" xfId="0" applyFont="1" applyFill="1" applyBorder="1" applyAlignment="1">
      <alignment horizontal="center" vertical="center" wrapText="1"/>
    </xf>
    <xf numFmtId="0" fontId="15" fillId="33" borderId="70" xfId="0" applyFont="1" applyFill="1" applyBorder="1" applyAlignment="1">
      <alignment horizontal="center" vertical="center" wrapText="1"/>
    </xf>
    <xf numFmtId="0" fontId="15" fillId="33" borderId="106" xfId="0" applyFont="1" applyFill="1" applyBorder="1" applyAlignment="1">
      <alignment horizontal="center" vertical="center" wrapText="1"/>
    </xf>
    <xf numFmtId="0" fontId="14" fillId="33" borderId="54" xfId="0" applyFont="1" applyFill="1" applyBorder="1" applyAlignment="1">
      <alignment horizontal="center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14" fillId="33" borderId="55" xfId="0" applyFont="1" applyFill="1" applyBorder="1" applyAlignment="1">
      <alignment horizontal="center" vertical="center" wrapText="1"/>
    </xf>
    <xf numFmtId="0" fontId="14" fillId="33" borderId="57" xfId="0" applyFont="1" applyFill="1" applyBorder="1" applyAlignment="1">
      <alignment horizontal="center" vertical="center" wrapText="1"/>
    </xf>
    <xf numFmtId="0" fontId="14" fillId="33" borderId="59" xfId="0" applyFont="1" applyFill="1" applyBorder="1" applyAlignment="1">
      <alignment horizontal="center" vertical="center" wrapText="1"/>
    </xf>
    <xf numFmtId="0" fontId="15" fillId="33" borderId="107" xfId="0" applyFont="1" applyFill="1" applyBorder="1" applyAlignment="1">
      <alignment horizontal="center" vertical="center" wrapText="1"/>
    </xf>
    <xf numFmtId="0" fontId="15" fillId="33" borderId="10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/>
    </xf>
    <xf numFmtId="0" fontId="9" fillId="33" borderId="44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16" fillId="33" borderId="49" xfId="0" applyFont="1" applyFill="1" applyBorder="1" applyAlignment="1">
      <alignment horizontal="center" vertical="center" wrapText="1"/>
    </xf>
    <xf numFmtId="0" fontId="16" fillId="33" borderId="94" xfId="0" applyFont="1" applyFill="1" applyBorder="1" applyAlignment="1">
      <alignment horizontal="center" vertical="center" wrapText="1"/>
    </xf>
    <xf numFmtId="0" fontId="16" fillId="33" borderId="5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15" fillId="33" borderId="109" xfId="0" applyFont="1" applyFill="1" applyBorder="1" applyAlignment="1">
      <alignment horizontal="center" vertical="center" wrapText="1"/>
    </xf>
    <xf numFmtId="0" fontId="15" fillId="33" borderId="103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13" fillId="33" borderId="110" xfId="0" applyFont="1" applyFill="1" applyBorder="1" applyAlignment="1">
      <alignment horizontal="left" vertical="center" wrapText="1"/>
    </xf>
    <xf numFmtId="0" fontId="13" fillId="33" borderId="111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justify" vertical="top" wrapText="1"/>
    </xf>
    <xf numFmtId="0" fontId="15" fillId="33" borderId="97" xfId="0" applyFont="1" applyFill="1" applyBorder="1" applyAlignment="1">
      <alignment horizontal="center" vertical="center" wrapText="1"/>
    </xf>
    <xf numFmtId="0" fontId="15" fillId="33" borderId="98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33" borderId="61" xfId="0" applyFont="1" applyFill="1" applyBorder="1" applyAlignment="1">
      <alignment horizontal="center" vertical="center" wrapText="1"/>
    </xf>
    <xf numFmtId="0" fontId="15" fillId="33" borderId="77" xfId="0" applyFont="1" applyFill="1" applyBorder="1" applyAlignment="1">
      <alignment horizontal="center" vertical="center" wrapText="1"/>
    </xf>
    <xf numFmtId="0" fontId="15" fillId="33" borderId="6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justify" wrapText="1"/>
    </xf>
    <xf numFmtId="0" fontId="14" fillId="0" borderId="0" xfId="0" applyFont="1" applyBorder="1" applyAlignment="1">
      <alignment horizontal="justify" wrapText="1"/>
    </xf>
    <xf numFmtId="0" fontId="18" fillId="33" borderId="89" xfId="0" applyFont="1" applyFill="1" applyBorder="1" applyAlignment="1">
      <alignment horizontal="center" vertical="center" wrapText="1"/>
    </xf>
    <xf numFmtId="0" fontId="18" fillId="33" borderId="90" xfId="0" applyFont="1" applyFill="1" applyBorder="1" applyAlignment="1">
      <alignment horizontal="center" vertical="center" wrapText="1"/>
    </xf>
    <xf numFmtId="0" fontId="18" fillId="33" borderId="9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258" t="s">
        <v>39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</row>
    <row r="2" spans="1:20" ht="15">
      <c r="A2" s="259" t="s">
        <v>67</v>
      </c>
      <c r="B2" s="259"/>
      <c r="C2" s="259"/>
      <c r="D2" s="259"/>
      <c r="E2" s="259"/>
      <c r="F2" s="259"/>
      <c r="G2" s="259"/>
      <c r="H2" s="259"/>
      <c r="I2" s="1"/>
      <c r="J2" s="259" t="s">
        <v>55</v>
      </c>
      <c r="K2" s="259"/>
      <c r="L2" s="259"/>
      <c r="M2" s="259"/>
      <c r="N2" s="259"/>
      <c r="O2" s="259"/>
      <c r="P2" s="259"/>
      <c r="Q2" s="259"/>
      <c r="R2" s="259"/>
      <c r="S2" s="259"/>
      <c r="T2" s="259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249" t="s">
        <v>0</v>
      </c>
      <c r="B4" s="240" t="s">
        <v>1</v>
      </c>
      <c r="C4" s="265"/>
      <c r="D4" s="265"/>
      <c r="E4" s="265"/>
      <c r="F4" s="266"/>
      <c r="G4" s="364" t="s">
        <v>2</v>
      </c>
      <c r="H4" s="240" t="s">
        <v>1</v>
      </c>
      <c r="I4" s="265"/>
      <c r="J4" s="266"/>
      <c r="K4" s="240" t="s">
        <v>2</v>
      </c>
      <c r="L4" s="266"/>
      <c r="M4" s="240" t="s">
        <v>1</v>
      </c>
      <c r="N4" s="265"/>
      <c r="O4" s="266"/>
      <c r="P4" s="240" t="s">
        <v>2</v>
      </c>
      <c r="Q4" s="265"/>
      <c r="R4" s="265"/>
      <c r="S4" s="266"/>
      <c r="T4" s="260" t="s">
        <v>54</v>
      </c>
    </row>
    <row r="5" spans="1:20" ht="15.75" customHeight="1">
      <c r="A5" s="263"/>
      <c r="B5" s="267"/>
      <c r="C5" s="268"/>
      <c r="D5" s="268"/>
      <c r="E5" s="268"/>
      <c r="F5" s="269"/>
      <c r="G5" s="365"/>
      <c r="H5" s="267"/>
      <c r="I5" s="268"/>
      <c r="J5" s="269"/>
      <c r="K5" s="267"/>
      <c r="L5" s="269"/>
      <c r="M5" s="267"/>
      <c r="N5" s="268"/>
      <c r="O5" s="269"/>
      <c r="P5" s="359"/>
      <c r="Q5" s="258"/>
      <c r="R5" s="258"/>
      <c r="S5" s="360"/>
      <c r="T5" s="261"/>
    </row>
    <row r="6" spans="1:20" ht="15.75" thickBot="1">
      <c r="A6" s="263"/>
      <c r="B6" s="270"/>
      <c r="C6" s="271"/>
      <c r="D6" s="271"/>
      <c r="E6" s="271"/>
      <c r="F6" s="272"/>
      <c r="G6" s="365"/>
      <c r="H6" s="270"/>
      <c r="I6" s="271"/>
      <c r="J6" s="272"/>
      <c r="K6" s="267"/>
      <c r="L6" s="269"/>
      <c r="M6" s="270"/>
      <c r="N6" s="271"/>
      <c r="O6" s="272"/>
      <c r="P6" s="359"/>
      <c r="Q6" s="258"/>
      <c r="R6" s="258"/>
      <c r="S6" s="360"/>
      <c r="T6" s="261"/>
    </row>
    <row r="7" spans="1:20" ht="16.5" thickBot="1">
      <c r="A7" s="264"/>
      <c r="B7" s="273">
        <v>1</v>
      </c>
      <c r="C7" s="274"/>
      <c r="D7" s="273">
        <v>2</v>
      </c>
      <c r="E7" s="274"/>
      <c r="F7" s="24">
        <v>3</v>
      </c>
      <c r="G7" s="366"/>
      <c r="H7" s="24">
        <v>1</v>
      </c>
      <c r="I7" s="24">
        <v>2</v>
      </c>
      <c r="J7" s="24">
        <v>3</v>
      </c>
      <c r="K7" s="270"/>
      <c r="L7" s="272"/>
      <c r="M7" s="24">
        <v>1</v>
      </c>
      <c r="N7" s="24">
        <v>2</v>
      </c>
      <c r="O7" s="26">
        <v>3</v>
      </c>
      <c r="P7" s="361"/>
      <c r="Q7" s="362"/>
      <c r="R7" s="362"/>
      <c r="S7" s="363"/>
      <c r="T7" s="262"/>
    </row>
    <row r="8" spans="1:20" ht="15">
      <c r="A8" s="291" t="s">
        <v>33</v>
      </c>
      <c r="B8" s="332" t="s">
        <v>3</v>
      </c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52"/>
      <c r="T8" s="354"/>
    </row>
    <row r="9" spans="1:20" ht="28.5" customHeight="1" thickBot="1">
      <c r="A9" s="292"/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2"/>
      <c r="T9" s="348"/>
    </row>
    <row r="10" spans="1:20" ht="19.5" thickBot="1">
      <c r="A10" s="19" t="s">
        <v>4</v>
      </c>
      <c r="B10" s="349">
        <v>4230</v>
      </c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1"/>
      <c r="T10" s="25"/>
    </row>
    <row r="11" spans="1:20" ht="14.25" customHeight="1">
      <c r="A11" s="291" t="s">
        <v>34</v>
      </c>
      <c r="B11" s="332" t="s">
        <v>74</v>
      </c>
      <c r="C11" s="333"/>
      <c r="D11" s="333"/>
      <c r="E11" s="333"/>
      <c r="F11" s="333"/>
      <c r="G11" s="352"/>
      <c r="H11" s="332"/>
      <c r="I11" s="333"/>
      <c r="J11" s="333"/>
      <c r="K11" s="333"/>
      <c r="L11" s="352"/>
      <c r="M11" s="332"/>
      <c r="N11" s="333"/>
      <c r="O11" s="333"/>
      <c r="P11" s="333"/>
      <c r="Q11" s="333"/>
      <c r="R11" s="333"/>
      <c r="S11" s="352"/>
      <c r="T11" s="354"/>
    </row>
    <row r="12" spans="1:20" ht="15" customHeight="1" thickBot="1">
      <c r="A12" s="292"/>
      <c r="B12" s="270"/>
      <c r="C12" s="271"/>
      <c r="D12" s="271"/>
      <c r="E12" s="271"/>
      <c r="F12" s="271"/>
      <c r="G12" s="272"/>
      <c r="H12" s="270"/>
      <c r="I12" s="271"/>
      <c r="J12" s="271"/>
      <c r="K12" s="271"/>
      <c r="L12" s="272"/>
      <c r="M12" s="270"/>
      <c r="N12" s="271"/>
      <c r="O12" s="271"/>
      <c r="P12" s="271"/>
      <c r="Q12" s="271"/>
      <c r="R12" s="271"/>
      <c r="S12" s="272"/>
      <c r="T12" s="348"/>
    </row>
    <row r="13" spans="1:20" ht="16.5" thickBot="1">
      <c r="A13" s="19" t="s">
        <v>5</v>
      </c>
      <c r="B13" s="273">
        <v>250</v>
      </c>
      <c r="C13" s="358"/>
      <c r="D13" s="274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355">
        <f>B13*B10</f>
        <v>1057500</v>
      </c>
      <c r="C14" s="356"/>
      <c r="D14" s="357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249" t="s">
        <v>33</v>
      </c>
      <c r="B15" s="240" t="s">
        <v>58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6"/>
      <c r="T15" s="260"/>
    </row>
    <row r="16" spans="1:20" ht="15.75" thickBot="1">
      <c r="A16" s="292"/>
      <c r="B16" s="270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2"/>
      <c r="T16" s="348"/>
    </row>
    <row r="17" spans="1:20" ht="19.5" thickBot="1">
      <c r="A17" s="19" t="s">
        <v>4</v>
      </c>
      <c r="B17" s="349">
        <v>13220</v>
      </c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1"/>
      <c r="T17" s="25"/>
    </row>
    <row r="18" spans="1:20" ht="15">
      <c r="A18" s="291" t="s">
        <v>35</v>
      </c>
      <c r="B18" s="332" t="s">
        <v>8</v>
      </c>
      <c r="C18" s="333"/>
      <c r="D18" s="333"/>
      <c r="E18" s="333"/>
      <c r="F18" s="333"/>
      <c r="G18" s="352"/>
      <c r="H18" s="332" t="s">
        <v>9</v>
      </c>
      <c r="I18" s="333"/>
      <c r="J18" s="333"/>
      <c r="K18" s="333"/>
      <c r="L18" s="352"/>
      <c r="M18" s="332"/>
      <c r="N18" s="333"/>
      <c r="O18" s="333"/>
      <c r="P18" s="333"/>
      <c r="Q18" s="333"/>
      <c r="R18" s="333"/>
      <c r="S18" s="352"/>
      <c r="T18" s="322"/>
    </row>
    <row r="19" spans="1:20" ht="15.75" thickBot="1">
      <c r="A19" s="292"/>
      <c r="B19" s="270"/>
      <c r="C19" s="271"/>
      <c r="D19" s="271"/>
      <c r="E19" s="271"/>
      <c r="F19" s="271"/>
      <c r="G19" s="272"/>
      <c r="H19" s="270"/>
      <c r="I19" s="271"/>
      <c r="J19" s="271"/>
      <c r="K19" s="271"/>
      <c r="L19" s="272"/>
      <c r="M19" s="270"/>
      <c r="N19" s="271"/>
      <c r="O19" s="271"/>
      <c r="P19" s="271"/>
      <c r="Q19" s="271"/>
      <c r="R19" s="271"/>
      <c r="S19" s="272"/>
      <c r="T19" s="353"/>
    </row>
    <row r="20" spans="1:20" ht="16.5" thickBot="1">
      <c r="A20" s="19" t="s">
        <v>10</v>
      </c>
      <c r="B20" s="273">
        <v>300</v>
      </c>
      <c r="C20" s="274"/>
      <c r="D20" s="273">
        <v>310</v>
      </c>
      <c r="E20" s="274"/>
      <c r="F20" s="24">
        <v>275</v>
      </c>
      <c r="G20" s="29">
        <v>295</v>
      </c>
      <c r="H20" s="24"/>
      <c r="I20" s="24"/>
      <c r="J20" s="24"/>
      <c r="K20" s="342"/>
      <c r="L20" s="343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344">
        <f>B17*B20</f>
        <v>3966000</v>
      </c>
      <c r="C21" s="345"/>
      <c r="D21" s="344">
        <f>D20*B17</f>
        <v>4098200</v>
      </c>
      <c r="E21" s="345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346">
        <f>B17*K20</f>
        <v>0</v>
      </c>
      <c r="L21" s="347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249" t="s">
        <v>36</v>
      </c>
      <c r="B22" s="240" t="s">
        <v>11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323"/>
    </row>
    <row r="23" spans="1:20" ht="15.75" thickBot="1">
      <c r="A23" s="250"/>
      <c r="B23" s="316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24"/>
    </row>
    <row r="24" spans="1:20" ht="15.75" thickTop="1">
      <c r="A24" s="249" t="s">
        <v>4</v>
      </c>
      <c r="B24" s="325">
        <v>2580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7"/>
    </row>
    <row r="25" spans="1:20" ht="1.5" customHeight="1" thickBot="1">
      <c r="A25" s="250"/>
      <c r="B25" s="328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30"/>
      <c r="N25" s="330"/>
      <c r="O25" s="330"/>
      <c r="P25" s="330"/>
      <c r="Q25" s="330"/>
      <c r="R25" s="330"/>
      <c r="S25" s="330"/>
      <c r="T25" s="331"/>
    </row>
    <row r="26" spans="1:20" ht="15" customHeight="1" thickTop="1">
      <c r="A26" s="249" t="s">
        <v>35</v>
      </c>
      <c r="B26" s="240" t="s">
        <v>59</v>
      </c>
      <c r="C26" s="265"/>
      <c r="D26" s="265"/>
      <c r="E26" s="265"/>
      <c r="F26" s="265"/>
      <c r="G26" s="266"/>
      <c r="H26" s="332" t="s">
        <v>9</v>
      </c>
      <c r="I26" s="333"/>
      <c r="J26" s="333"/>
      <c r="K26" s="333"/>
      <c r="L26" s="333"/>
      <c r="M26" s="334"/>
      <c r="N26" s="335"/>
      <c r="O26" s="335"/>
      <c r="P26" s="335"/>
      <c r="Q26" s="335"/>
      <c r="R26" s="335"/>
      <c r="S26" s="336"/>
      <c r="T26" s="340"/>
    </row>
    <row r="27" spans="1:20" ht="15" customHeight="1" thickBot="1">
      <c r="A27" s="250"/>
      <c r="B27" s="316"/>
      <c r="C27" s="317"/>
      <c r="D27" s="317"/>
      <c r="E27" s="317"/>
      <c r="F27" s="317"/>
      <c r="G27" s="318"/>
      <c r="H27" s="270"/>
      <c r="I27" s="271"/>
      <c r="J27" s="271"/>
      <c r="K27" s="271"/>
      <c r="L27" s="271"/>
      <c r="M27" s="337"/>
      <c r="N27" s="338"/>
      <c r="O27" s="338"/>
      <c r="P27" s="338"/>
      <c r="Q27" s="338"/>
      <c r="R27" s="338"/>
      <c r="S27" s="339"/>
      <c r="T27" s="341"/>
    </row>
    <row r="28" spans="1:20" ht="17.25" thickBot="1" thickTop="1">
      <c r="A28" s="20" t="s">
        <v>10</v>
      </c>
      <c r="B28" s="247">
        <v>160</v>
      </c>
      <c r="C28" s="248"/>
      <c r="D28" s="247">
        <v>150</v>
      </c>
      <c r="E28" s="248"/>
      <c r="F28" s="14">
        <v>0</v>
      </c>
      <c r="G28" s="34">
        <v>155</v>
      </c>
      <c r="H28" s="14"/>
      <c r="I28" s="14"/>
      <c r="J28" s="14"/>
      <c r="K28" s="281"/>
      <c r="L28" s="282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247">
        <f>B24*B28</f>
        <v>412800</v>
      </c>
      <c r="C29" s="248"/>
      <c r="D29" s="247">
        <f>D28*B24</f>
        <v>387000</v>
      </c>
      <c r="E29" s="248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281">
        <f>B24*K28</f>
        <v>0</v>
      </c>
      <c r="L29" s="282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249" t="s">
        <v>36</v>
      </c>
      <c r="B30" s="267" t="s">
        <v>12</v>
      </c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269"/>
      <c r="T30" s="322"/>
    </row>
    <row r="31" spans="1:20" ht="15.75" thickBot="1">
      <c r="A31" s="250"/>
      <c r="B31" s="316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8"/>
      <c r="T31" s="300"/>
    </row>
    <row r="32" spans="1:20" ht="20.25" thickBot="1" thickTop="1">
      <c r="A32" s="20" t="s">
        <v>4</v>
      </c>
      <c r="B32" s="313">
        <v>4075</v>
      </c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5"/>
      <c r="T32" s="37"/>
    </row>
    <row r="33" spans="1:20" ht="15" customHeight="1" thickTop="1">
      <c r="A33" s="249" t="s">
        <v>35</v>
      </c>
      <c r="B33" s="240" t="s">
        <v>60</v>
      </c>
      <c r="C33" s="265"/>
      <c r="D33" s="265"/>
      <c r="E33" s="265"/>
      <c r="F33" s="265"/>
      <c r="G33" s="266"/>
      <c r="H33" s="231"/>
      <c r="I33" s="301"/>
      <c r="J33" s="301"/>
      <c r="K33" s="301"/>
      <c r="L33" s="232"/>
      <c r="M33" s="231"/>
      <c r="N33" s="301"/>
      <c r="O33" s="301"/>
      <c r="P33" s="301"/>
      <c r="Q33" s="301"/>
      <c r="R33" s="301"/>
      <c r="S33" s="232"/>
      <c r="T33" s="312"/>
    </row>
    <row r="34" spans="1:20" ht="15" customHeight="1" thickBot="1">
      <c r="A34" s="250"/>
      <c r="B34" s="316"/>
      <c r="C34" s="317"/>
      <c r="D34" s="317"/>
      <c r="E34" s="317"/>
      <c r="F34" s="317"/>
      <c r="G34" s="318"/>
      <c r="H34" s="233"/>
      <c r="I34" s="320"/>
      <c r="J34" s="320"/>
      <c r="K34" s="320"/>
      <c r="L34" s="234"/>
      <c r="M34" s="233"/>
      <c r="N34" s="320"/>
      <c r="O34" s="320"/>
      <c r="P34" s="320"/>
      <c r="Q34" s="320"/>
      <c r="R34" s="320"/>
      <c r="S34" s="234"/>
      <c r="T34" s="300"/>
    </row>
    <row r="35" spans="1:20" ht="17.25" thickBot="1" thickTop="1">
      <c r="A35" s="20" t="s">
        <v>10</v>
      </c>
      <c r="B35" s="247">
        <v>95</v>
      </c>
      <c r="C35" s="248"/>
      <c r="D35" s="247">
        <v>120</v>
      </c>
      <c r="E35" s="248"/>
      <c r="F35" s="14">
        <v>100</v>
      </c>
      <c r="G35" s="34">
        <v>105</v>
      </c>
      <c r="H35" s="14"/>
      <c r="I35" s="14"/>
      <c r="J35" s="14"/>
      <c r="K35" s="281"/>
      <c r="L35" s="282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247">
        <f>B35*B32</f>
        <v>387125</v>
      </c>
      <c r="C36" s="248"/>
      <c r="D36" s="247">
        <f>D35*B32</f>
        <v>489000</v>
      </c>
      <c r="E36" s="248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281">
        <f>K35*B32</f>
        <v>0</v>
      </c>
      <c r="L36" s="282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249" t="s">
        <v>36</v>
      </c>
      <c r="B37" s="240" t="s">
        <v>13</v>
      </c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6"/>
      <c r="T37" s="312"/>
    </row>
    <row r="38" spans="1:20" ht="15.75" thickBot="1">
      <c r="A38" s="250"/>
      <c r="B38" s="316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8"/>
      <c r="T38" s="300"/>
    </row>
    <row r="39" spans="1:20" ht="20.25" thickBot="1" thickTop="1">
      <c r="A39" s="20" t="s">
        <v>4</v>
      </c>
      <c r="B39" s="313">
        <v>4300</v>
      </c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5"/>
      <c r="T39" s="37"/>
    </row>
    <row r="40" spans="1:20" ht="0.75" customHeight="1" thickTop="1">
      <c r="A40" s="249" t="s">
        <v>35</v>
      </c>
      <c r="B40" s="240" t="s">
        <v>14</v>
      </c>
      <c r="C40" s="265"/>
      <c r="D40" s="265"/>
      <c r="E40" s="265"/>
      <c r="F40" s="265"/>
      <c r="G40" s="266"/>
      <c r="H40" s="231"/>
      <c r="I40" s="301"/>
      <c r="J40" s="301"/>
      <c r="K40" s="301"/>
      <c r="L40" s="232"/>
      <c r="M40" s="231"/>
      <c r="N40" s="301"/>
      <c r="O40" s="301"/>
      <c r="P40" s="301"/>
      <c r="Q40" s="301"/>
      <c r="R40" s="301"/>
      <c r="S40" s="232"/>
      <c r="T40" s="312"/>
    </row>
    <row r="41" spans="1:20" ht="33" customHeight="1" thickBot="1">
      <c r="A41" s="250"/>
      <c r="B41" s="316" t="s">
        <v>60</v>
      </c>
      <c r="C41" s="317"/>
      <c r="D41" s="317"/>
      <c r="E41" s="317"/>
      <c r="F41" s="317"/>
      <c r="G41" s="318"/>
      <c r="H41" s="233"/>
      <c r="I41" s="320"/>
      <c r="J41" s="320"/>
      <c r="K41" s="320"/>
      <c r="L41" s="234"/>
      <c r="M41" s="233"/>
      <c r="N41" s="320"/>
      <c r="O41" s="320"/>
      <c r="P41" s="320"/>
      <c r="Q41" s="320"/>
      <c r="R41" s="320"/>
      <c r="S41" s="234"/>
      <c r="T41" s="300"/>
    </row>
    <row r="42" spans="1:20" ht="17.25" thickBot="1" thickTop="1">
      <c r="A42" s="20" t="s">
        <v>10</v>
      </c>
      <c r="B42" s="247">
        <v>150</v>
      </c>
      <c r="C42" s="248"/>
      <c r="D42" s="247">
        <v>160</v>
      </c>
      <c r="E42" s="248"/>
      <c r="F42" s="14">
        <v>130</v>
      </c>
      <c r="G42" s="34">
        <v>146.67</v>
      </c>
      <c r="H42" s="14"/>
      <c r="I42" s="14"/>
      <c r="J42" s="14"/>
      <c r="K42" s="281"/>
      <c r="L42" s="282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247">
        <f>B42*B39</f>
        <v>645000</v>
      </c>
      <c r="C43" s="248"/>
      <c r="D43" s="247">
        <f>D42*B39</f>
        <v>688000</v>
      </c>
      <c r="E43" s="248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281">
        <v>0</v>
      </c>
      <c r="L43" s="282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249" t="s">
        <v>36</v>
      </c>
      <c r="B44" s="240" t="s">
        <v>15</v>
      </c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6"/>
      <c r="T44" s="312"/>
    </row>
    <row r="45" spans="1:20" ht="15.75" thickBot="1">
      <c r="A45" s="250"/>
      <c r="B45" s="316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8"/>
      <c r="T45" s="300"/>
    </row>
    <row r="46" spans="1:20" ht="20.25" thickBot="1" thickTop="1">
      <c r="A46" s="20" t="s">
        <v>4</v>
      </c>
      <c r="B46" s="313">
        <v>1635</v>
      </c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5"/>
      <c r="T46" s="37"/>
    </row>
    <row r="47" spans="1:20" ht="15" customHeight="1" thickTop="1">
      <c r="A47" s="249" t="s">
        <v>35</v>
      </c>
      <c r="B47" s="240" t="s">
        <v>16</v>
      </c>
      <c r="C47" s="265"/>
      <c r="D47" s="265"/>
      <c r="E47" s="265"/>
      <c r="F47" s="265"/>
      <c r="G47" s="266"/>
      <c r="H47" s="240" t="s">
        <v>69</v>
      </c>
      <c r="I47" s="265"/>
      <c r="J47" s="265"/>
      <c r="K47" s="265"/>
      <c r="L47" s="266"/>
      <c r="M47" s="319"/>
      <c r="N47" s="307"/>
      <c r="O47" s="307"/>
      <c r="P47" s="307"/>
      <c r="Q47" s="307"/>
      <c r="R47" s="307"/>
      <c r="S47" s="308"/>
      <c r="T47" s="312"/>
    </row>
    <row r="48" spans="1:20" ht="15" customHeight="1" thickBot="1">
      <c r="A48" s="250"/>
      <c r="B48" s="316"/>
      <c r="C48" s="317"/>
      <c r="D48" s="317"/>
      <c r="E48" s="317"/>
      <c r="F48" s="317"/>
      <c r="G48" s="318"/>
      <c r="H48" s="316"/>
      <c r="I48" s="317"/>
      <c r="J48" s="317"/>
      <c r="K48" s="317"/>
      <c r="L48" s="318"/>
      <c r="M48" s="309"/>
      <c r="N48" s="310"/>
      <c r="O48" s="310"/>
      <c r="P48" s="310"/>
      <c r="Q48" s="310"/>
      <c r="R48" s="310"/>
      <c r="S48" s="311"/>
      <c r="T48" s="300"/>
    </row>
    <row r="49" spans="1:20" ht="17.25" thickBot="1" thickTop="1">
      <c r="A49" s="20" t="s">
        <v>10</v>
      </c>
      <c r="B49" s="247">
        <v>290</v>
      </c>
      <c r="C49" s="248"/>
      <c r="D49" s="247">
        <v>330</v>
      </c>
      <c r="E49" s="248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281">
        <v>290</v>
      </c>
      <c r="L49" s="282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247">
        <f>B49*B46</f>
        <v>474150</v>
      </c>
      <c r="C50" s="248"/>
      <c r="D50" s="247">
        <f>D49*B46</f>
        <v>539550</v>
      </c>
      <c r="E50" s="248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281">
        <f>K49*B46</f>
        <v>474150</v>
      </c>
      <c r="L50" s="282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249" t="s">
        <v>36</v>
      </c>
      <c r="B51" s="240" t="s">
        <v>17</v>
      </c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6"/>
      <c r="T51" s="312"/>
    </row>
    <row r="52" spans="1:20" ht="15.75" thickBot="1">
      <c r="A52" s="250"/>
      <c r="B52" s="316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8"/>
      <c r="T52" s="300"/>
    </row>
    <row r="53" spans="1:20" ht="20.25" thickBot="1" thickTop="1">
      <c r="A53" s="20" t="s">
        <v>4</v>
      </c>
      <c r="B53" s="313">
        <v>2064</v>
      </c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5"/>
      <c r="T53" s="37"/>
    </row>
    <row r="54" spans="1:20" ht="15" customHeight="1" thickTop="1">
      <c r="A54" s="249" t="s">
        <v>35</v>
      </c>
      <c r="B54" s="240" t="s">
        <v>8</v>
      </c>
      <c r="C54" s="265"/>
      <c r="D54" s="265"/>
      <c r="E54" s="265"/>
      <c r="F54" s="265"/>
      <c r="G54" s="266"/>
      <c r="H54" s="240" t="s">
        <v>69</v>
      </c>
      <c r="I54" s="265"/>
      <c r="J54" s="265"/>
      <c r="K54" s="265"/>
      <c r="L54" s="266"/>
      <c r="M54" s="319"/>
      <c r="N54" s="307"/>
      <c r="O54" s="307"/>
      <c r="P54" s="307"/>
      <c r="Q54" s="307"/>
      <c r="R54" s="307"/>
      <c r="S54" s="308"/>
      <c r="T54" s="312"/>
    </row>
    <row r="55" spans="1:20" ht="15" customHeight="1" thickBot="1">
      <c r="A55" s="250"/>
      <c r="B55" s="316"/>
      <c r="C55" s="317"/>
      <c r="D55" s="317"/>
      <c r="E55" s="317"/>
      <c r="F55" s="317"/>
      <c r="G55" s="318"/>
      <c r="H55" s="316"/>
      <c r="I55" s="317"/>
      <c r="J55" s="317"/>
      <c r="K55" s="317"/>
      <c r="L55" s="318"/>
      <c r="M55" s="309"/>
      <c r="N55" s="310"/>
      <c r="O55" s="310"/>
      <c r="P55" s="310"/>
      <c r="Q55" s="310"/>
      <c r="R55" s="310"/>
      <c r="S55" s="311"/>
      <c r="T55" s="300"/>
    </row>
    <row r="56" spans="1:20" ht="17.25" thickBot="1" thickTop="1">
      <c r="A56" s="20" t="s">
        <v>10</v>
      </c>
      <c r="B56" s="247">
        <v>290</v>
      </c>
      <c r="C56" s="248"/>
      <c r="D56" s="247">
        <v>320</v>
      </c>
      <c r="E56" s="248"/>
      <c r="F56" s="14">
        <v>270</v>
      </c>
      <c r="G56" s="34">
        <v>293.33</v>
      </c>
      <c r="H56" s="14"/>
      <c r="I56" s="14">
        <v>0</v>
      </c>
      <c r="J56" s="14"/>
      <c r="K56" s="281">
        <v>0</v>
      </c>
      <c r="L56" s="282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247">
        <f>B56*B53</f>
        <v>598560</v>
      </c>
      <c r="C57" s="248"/>
      <c r="D57" s="247">
        <f>D56*B53</f>
        <v>660480</v>
      </c>
      <c r="E57" s="248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281">
        <f>K56*B53</f>
        <v>0</v>
      </c>
      <c r="L57" s="282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277"/>
      <c r="C58" s="278"/>
      <c r="D58" s="277"/>
      <c r="E58" s="278"/>
      <c r="F58" s="56"/>
      <c r="G58" s="56"/>
      <c r="H58" s="56"/>
      <c r="I58" s="56"/>
      <c r="J58" s="56"/>
      <c r="K58" s="277"/>
      <c r="L58" s="278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247"/>
      <c r="C59" s="248"/>
      <c r="D59" s="279"/>
      <c r="E59" s="280"/>
      <c r="F59" s="14"/>
      <c r="G59" s="14"/>
      <c r="H59" s="44"/>
      <c r="I59" s="44"/>
      <c r="J59" s="14"/>
      <c r="K59" s="279"/>
      <c r="L59" s="280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249" t="s">
        <v>37</v>
      </c>
      <c r="B60" s="306">
        <f>B57+B50+B43+B36+B29+B21+B14</f>
        <v>7541135</v>
      </c>
      <c r="C60" s="308"/>
      <c r="D60" s="306">
        <f>D57+D50+D43+D36+D29+D21+E14</f>
        <v>8004330</v>
      </c>
      <c r="E60" s="308"/>
      <c r="F60" s="275">
        <f>F57+F50+F43+F36+F29+F21+F14</f>
        <v>6674580</v>
      </c>
      <c r="G60" s="275">
        <f>G57+G50+G43+G36+G29+G21+G14</f>
        <v>7540003.220000001</v>
      </c>
      <c r="H60" s="275">
        <f>H57+H50+H43+H36+H29+H21+H14</f>
        <v>474150</v>
      </c>
      <c r="I60" s="275">
        <f>I57+I50+I43+I36+I29+I21+I14</f>
        <v>0</v>
      </c>
      <c r="J60" s="275">
        <f>J57+J50+J43+J36+J29+J21+J14</f>
        <v>474150</v>
      </c>
      <c r="K60" s="306">
        <f>K57+K50+K43+K36+K29+K21+L14</f>
        <v>474150</v>
      </c>
      <c r="L60" s="308"/>
      <c r="M60" s="275">
        <v>0</v>
      </c>
      <c r="N60" s="275">
        <v>0</v>
      </c>
      <c r="O60" s="306">
        <f>O14</f>
        <v>0</v>
      </c>
      <c r="P60" s="307"/>
      <c r="Q60" s="307"/>
      <c r="R60" s="308"/>
      <c r="S60" s="275">
        <v>0</v>
      </c>
      <c r="T60" s="299">
        <f>T57+T50+T43+T36+T29+T21+T14</f>
        <v>7533607</v>
      </c>
    </row>
    <row r="61" spans="1:20" ht="15.75" thickBot="1">
      <c r="A61" s="250"/>
      <c r="B61" s="309"/>
      <c r="C61" s="311"/>
      <c r="D61" s="309"/>
      <c r="E61" s="311"/>
      <c r="F61" s="276"/>
      <c r="G61" s="276"/>
      <c r="H61" s="276"/>
      <c r="I61" s="276"/>
      <c r="J61" s="276"/>
      <c r="K61" s="309"/>
      <c r="L61" s="311"/>
      <c r="M61" s="276"/>
      <c r="N61" s="276"/>
      <c r="O61" s="309"/>
      <c r="P61" s="310"/>
      <c r="Q61" s="310"/>
      <c r="R61" s="311"/>
      <c r="S61" s="276"/>
      <c r="T61" s="300"/>
    </row>
    <row r="62" spans="1:20" ht="30.75" customHeight="1" thickTop="1">
      <c r="A62" s="249" t="s">
        <v>20</v>
      </c>
      <c r="B62" s="293">
        <v>40578</v>
      </c>
      <c r="C62" s="294"/>
      <c r="D62" s="293">
        <v>40578</v>
      </c>
      <c r="E62" s="294"/>
      <c r="F62" s="289">
        <v>40578</v>
      </c>
      <c r="G62" s="235"/>
      <c r="H62" s="289">
        <v>40578</v>
      </c>
      <c r="I62" s="289">
        <v>40578</v>
      </c>
      <c r="J62" s="289">
        <v>40578</v>
      </c>
      <c r="K62" s="48"/>
      <c r="L62" s="232"/>
      <c r="M62" s="289"/>
      <c r="N62" s="289"/>
      <c r="O62" s="293"/>
      <c r="P62" s="301"/>
      <c r="Q62" s="301"/>
      <c r="R62" s="232"/>
      <c r="S62" s="235"/>
      <c r="T62" s="260"/>
    </row>
    <row r="63" spans="1:20" ht="15.75" thickBot="1">
      <c r="A63" s="257"/>
      <c r="B63" s="295"/>
      <c r="C63" s="296"/>
      <c r="D63" s="295"/>
      <c r="E63" s="296"/>
      <c r="F63" s="297"/>
      <c r="G63" s="236"/>
      <c r="H63" s="236"/>
      <c r="I63" s="236"/>
      <c r="J63" s="236"/>
      <c r="K63" s="49"/>
      <c r="L63" s="304"/>
      <c r="M63" s="236"/>
      <c r="N63" s="236"/>
      <c r="O63" s="302"/>
      <c r="P63" s="303"/>
      <c r="Q63" s="303"/>
      <c r="R63" s="304"/>
      <c r="S63" s="236"/>
      <c r="T63" s="290"/>
    </row>
    <row r="64" spans="1:20" ht="15" customHeight="1" thickTop="1">
      <c r="A64" s="249" t="s">
        <v>21</v>
      </c>
      <c r="B64" s="231" t="s">
        <v>73</v>
      </c>
      <c r="C64" s="232"/>
      <c r="D64" s="231" t="s">
        <v>73</v>
      </c>
      <c r="E64" s="232"/>
      <c r="F64" s="235" t="s">
        <v>73</v>
      </c>
      <c r="G64" s="235"/>
      <c r="H64" s="235" t="s">
        <v>73</v>
      </c>
      <c r="I64" s="235" t="s">
        <v>73</v>
      </c>
      <c r="J64" s="235" t="s">
        <v>73</v>
      </c>
      <c r="K64" s="231"/>
      <c r="L64" s="232"/>
      <c r="M64" s="235"/>
      <c r="N64" s="235"/>
      <c r="O64" s="231"/>
      <c r="P64" s="301"/>
      <c r="Q64" s="301"/>
      <c r="R64" s="232"/>
      <c r="S64" s="235"/>
      <c r="T64" s="260"/>
    </row>
    <row r="65" spans="1:20" ht="39.75" customHeight="1" thickBot="1">
      <c r="A65" s="257"/>
      <c r="B65" s="233"/>
      <c r="C65" s="234"/>
      <c r="D65" s="233"/>
      <c r="E65" s="234"/>
      <c r="F65" s="236"/>
      <c r="G65" s="298"/>
      <c r="H65" s="236"/>
      <c r="I65" s="236"/>
      <c r="J65" s="236"/>
      <c r="K65" s="233"/>
      <c r="L65" s="234"/>
      <c r="M65" s="236"/>
      <c r="N65" s="236"/>
      <c r="O65" s="302"/>
      <c r="P65" s="303"/>
      <c r="Q65" s="303"/>
      <c r="R65" s="304"/>
      <c r="S65" s="298"/>
      <c r="T65" s="305"/>
    </row>
    <row r="66" spans="1:20" ht="46.5" customHeight="1" thickTop="1">
      <c r="A66" s="283" t="s">
        <v>22</v>
      </c>
      <c r="B66" s="284"/>
      <c r="C66" s="240" t="s">
        <v>23</v>
      </c>
      <c r="D66" s="265"/>
      <c r="E66" s="265"/>
      <c r="F66" s="265"/>
      <c r="G66" s="266"/>
      <c r="H66" s="240" t="s">
        <v>38</v>
      </c>
      <c r="I66" s="241"/>
      <c r="J66" s="241"/>
      <c r="K66" s="241"/>
      <c r="L66" s="241"/>
      <c r="M66" s="241"/>
      <c r="N66" s="241"/>
      <c r="O66" s="242"/>
      <c r="P66" s="5"/>
      <c r="Q66" s="6"/>
      <c r="R66" s="7"/>
      <c r="S66" s="8"/>
      <c r="T66" s="8"/>
    </row>
    <row r="67" spans="1:20" ht="16.5" thickBot="1">
      <c r="A67" s="285"/>
      <c r="B67" s="286"/>
      <c r="C67" s="270"/>
      <c r="D67" s="271"/>
      <c r="E67" s="271"/>
      <c r="F67" s="271"/>
      <c r="G67" s="272"/>
      <c r="H67" s="243"/>
      <c r="I67" s="244"/>
      <c r="J67" s="244"/>
      <c r="K67" s="244"/>
      <c r="L67" s="244"/>
      <c r="M67" s="244"/>
      <c r="N67" s="244"/>
      <c r="O67" s="245"/>
      <c r="P67" s="9"/>
      <c r="Q67" s="10"/>
      <c r="R67" s="3"/>
      <c r="S67" s="2"/>
      <c r="T67" s="2"/>
    </row>
    <row r="68" spans="1:20" ht="16.5" thickBot="1">
      <c r="A68" s="237" t="s">
        <v>26</v>
      </c>
      <c r="B68" s="246"/>
      <c r="C68" s="251" t="s">
        <v>27</v>
      </c>
      <c r="D68" s="252"/>
      <c r="E68" s="252"/>
      <c r="F68" s="252"/>
      <c r="G68" s="253"/>
      <c r="H68" s="237" t="s">
        <v>28</v>
      </c>
      <c r="I68" s="238"/>
      <c r="J68" s="238"/>
      <c r="K68" s="238"/>
      <c r="L68" s="238"/>
      <c r="M68" s="238"/>
      <c r="N68" s="238"/>
      <c r="O68" s="239"/>
      <c r="P68" s="11"/>
      <c r="Q68" s="12"/>
      <c r="R68" s="287"/>
      <c r="S68" s="288"/>
      <c r="T68" s="288"/>
    </row>
    <row r="69" spans="1:20" ht="16.5" thickBot="1">
      <c r="A69" s="237" t="s">
        <v>29</v>
      </c>
      <c r="B69" s="246"/>
      <c r="C69" s="254" t="s">
        <v>66</v>
      </c>
      <c r="D69" s="255"/>
      <c r="E69" s="255"/>
      <c r="F69" s="255"/>
      <c r="G69" s="256"/>
      <c r="H69" s="237" t="s">
        <v>56</v>
      </c>
      <c r="I69" s="238"/>
      <c r="J69" s="238"/>
      <c r="K69" s="238"/>
      <c r="L69" s="238"/>
      <c r="M69" s="238"/>
      <c r="N69" s="238"/>
      <c r="O69" s="239"/>
      <c r="P69" s="11"/>
      <c r="Q69" s="12"/>
      <c r="R69" s="287"/>
      <c r="S69" s="288"/>
      <c r="T69" s="288"/>
    </row>
    <row r="70" spans="1:20" ht="16.5" customHeight="1" thickBot="1">
      <c r="A70" s="237" t="s">
        <v>30</v>
      </c>
      <c r="B70" s="246"/>
      <c r="C70" s="251" t="s">
        <v>31</v>
      </c>
      <c r="D70" s="252"/>
      <c r="E70" s="252"/>
      <c r="F70" s="252"/>
      <c r="G70" s="253"/>
      <c r="H70" s="237" t="s">
        <v>32</v>
      </c>
      <c r="I70" s="238"/>
      <c r="J70" s="238"/>
      <c r="K70" s="238"/>
      <c r="L70" s="238"/>
      <c r="M70" s="238"/>
      <c r="N70" s="238"/>
      <c r="O70" s="239"/>
      <c r="P70" s="11"/>
      <c r="Q70" s="12"/>
      <c r="R70" s="287"/>
      <c r="S70" s="288"/>
      <c r="T70" s="288"/>
    </row>
    <row r="72" spans="1:6" ht="15">
      <c r="A72" s="230" t="s">
        <v>71</v>
      </c>
      <c r="B72" s="230"/>
      <c r="C72" s="230"/>
      <c r="D72" s="230"/>
      <c r="E72" s="230"/>
      <c r="F72" s="230"/>
    </row>
    <row r="73" spans="1:8" ht="22.5" customHeight="1">
      <c r="A73" s="230" t="s">
        <v>68</v>
      </c>
      <c r="B73" s="230"/>
      <c r="C73" s="230"/>
      <c r="D73" s="230"/>
      <c r="E73" s="230"/>
      <c r="F73" s="230"/>
      <c r="G73" s="230"/>
      <c r="H73" s="230"/>
    </row>
    <row r="74" spans="1:8" ht="39" customHeight="1">
      <c r="A74" s="229" t="s">
        <v>75</v>
      </c>
      <c r="B74" s="230"/>
      <c r="C74" s="230"/>
      <c r="D74" s="230"/>
      <c r="E74" s="230"/>
      <c r="F74" s="230"/>
      <c r="G74" s="230"/>
      <c r="H74" s="230"/>
    </row>
  </sheetData>
  <sheetProtection/>
  <mergeCells count="181">
    <mergeCell ref="B14:D14"/>
    <mergeCell ref="B8:S9"/>
    <mergeCell ref="B13:D13"/>
    <mergeCell ref="H4:J6"/>
    <mergeCell ref="P4:S7"/>
    <mergeCell ref="K4:L7"/>
    <mergeCell ref="G4:G7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B20:C20"/>
    <mergeCell ref="D20:E20"/>
    <mergeCell ref="K20:L20"/>
    <mergeCell ref="B21:C21"/>
    <mergeCell ref="D21:E21"/>
    <mergeCell ref="K21:L21"/>
    <mergeCell ref="K28:L28"/>
    <mergeCell ref="B29:C29"/>
    <mergeCell ref="D29:E29"/>
    <mergeCell ref="K29:L29"/>
    <mergeCell ref="B28:C28"/>
    <mergeCell ref="D28:E28"/>
    <mergeCell ref="B22:T23"/>
    <mergeCell ref="B24:T25"/>
    <mergeCell ref="B26:G27"/>
    <mergeCell ref="H26:L27"/>
    <mergeCell ref="M26:S27"/>
    <mergeCell ref="T26:T27"/>
    <mergeCell ref="K36:L36"/>
    <mergeCell ref="B30:S31"/>
    <mergeCell ref="T30:T31"/>
    <mergeCell ref="B32:S32"/>
    <mergeCell ref="B33:G34"/>
    <mergeCell ref="H33:L34"/>
    <mergeCell ref="M33:S34"/>
    <mergeCell ref="T33:T34"/>
    <mergeCell ref="B35:C35"/>
    <mergeCell ref="D36:E36"/>
    <mergeCell ref="T37:T38"/>
    <mergeCell ref="B39:S39"/>
    <mergeCell ref="B40:G40"/>
    <mergeCell ref="B41:G41"/>
    <mergeCell ref="H40:L41"/>
    <mergeCell ref="M40:S41"/>
    <mergeCell ref="T40:T41"/>
    <mergeCell ref="B37:S38"/>
    <mergeCell ref="T47:T48"/>
    <mergeCell ref="B44:S45"/>
    <mergeCell ref="K49:L49"/>
    <mergeCell ref="D42:E42"/>
    <mergeCell ref="K42:L42"/>
    <mergeCell ref="B43:C43"/>
    <mergeCell ref="D43:E43"/>
    <mergeCell ref="K43:L43"/>
    <mergeCell ref="B42:C42"/>
    <mergeCell ref="D49:E49"/>
    <mergeCell ref="K59:L59"/>
    <mergeCell ref="D58:E58"/>
    <mergeCell ref="K56:L56"/>
    <mergeCell ref="D50:E50"/>
    <mergeCell ref="K50:L50"/>
    <mergeCell ref="T44:T45"/>
    <mergeCell ref="B46:S46"/>
    <mergeCell ref="B47:G48"/>
    <mergeCell ref="H47:L48"/>
    <mergeCell ref="M47:S48"/>
    <mergeCell ref="J64:J65"/>
    <mergeCell ref="K64:L65"/>
    <mergeCell ref="K60:L61"/>
    <mergeCell ref="B51:S52"/>
    <mergeCell ref="M60:M61"/>
    <mergeCell ref="L62:L63"/>
    <mergeCell ref="M62:M63"/>
    <mergeCell ref="D60:E61"/>
    <mergeCell ref="B60:C61"/>
    <mergeCell ref="I62:I63"/>
    <mergeCell ref="T51:T52"/>
    <mergeCell ref="B53:S53"/>
    <mergeCell ref="B54:G55"/>
    <mergeCell ref="H54:L55"/>
    <mergeCell ref="M54:S55"/>
    <mergeCell ref="T54:T55"/>
    <mergeCell ref="R68:T68"/>
    <mergeCell ref="T60:T61"/>
    <mergeCell ref="N64:N65"/>
    <mergeCell ref="O64:R65"/>
    <mergeCell ref="S64:S65"/>
    <mergeCell ref="T64:T65"/>
    <mergeCell ref="O60:R61"/>
    <mergeCell ref="S60:S61"/>
    <mergeCell ref="N62:N63"/>
    <mergeCell ref="O62:R63"/>
    <mergeCell ref="A22:A23"/>
    <mergeCell ref="A24:A25"/>
    <mergeCell ref="G64:G65"/>
    <mergeCell ref="K57:L57"/>
    <mergeCell ref="G62:G63"/>
    <mergeCell ref="K58:L58"/>
    <mergeCell ref="A62:A63"/>
    <mergeCell ref="J62:J63"/>
    <mergeCell ref="I60:I61"/>
    <mergeCell ref="J60:J61"/>
    <mergeCell ref="A8:A9"/>
    <mergeCell ref="A11:A12"/>
    <mergeCell ref="A15:A16"/>
    <mergeCell ref="A18:A19"/>
    <mergeCell ref="C68:G68"/>
    <mergeCell ref="C66:G67"/>
    <mergeCell ref="B64:C65"/>
    <mergeCell ref="B62:C63"/>
    <mergeCell ref="D62:E63"/>
    <mergeCell ref="F62:F63"/>
    <mergeCell ref="A66:B67"/>
    <mergeCell ref="B50:C50"/>
    <mergeCell ref="R70:T70"/>
    <mergeCell ref="H62:H63"/>
    <mergeCell ref="B57:C57"/>
    <mergeCell ref="D57:E57"/>
    <mergeCell ref="R69:T69"/>
    <mergeCell ref="M64:M65"/>
    <mergeCell ref="S62:S63"/>
    <mergeCell ref="T62:T63"/>
    <mergeCell ref="N60:N61"/>
    <mergeCell ref="A26:A27"/>
    <mergeCell ref="A40:A41"/>
    <mergeCell ref="A30:A31"/>
    <mergeCell ref="A33:A34"/>
    <mergeCell ref="A37:A38"/>
    <mergeCell ref="D35:E35"/>
    <mergeCell ref="B36:C36"/>
    <mergeCell ref="K35:L35"/>
    <mergeCell ref="D56:E56"/>
    <mergeCell ref="A54:A55"/>
    <mergeCell ref="H60:H61"/>
    <mergeCell ref="A44:A45"/>
    <mergeCell ref="A47:A48"/>
    <mergeCell ref="A51:A52"/>
    <mergeCell ref="B58:C58"/>
    <mergeCell ref="F60:F61"/>
    <mergeCell ref="G60:G61"/>
    <mergeCell ref="B56:C56"/>
    <mergeCell ref="D59:E59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A73:H73"/>
    <mergeCell ref="A70:B70"/>
    <mergeCell ref="B59:C59"/>
    <mergeCell ref="B49:C49"/>
    <mergeCell ref="A60:A61"/>
    <mergeCell ref="C70:G70"/>
    <mergeCell ref="A68:B68"/>
    <mergeCell ref="A69:B69"/>
    <mergeCell ref="C69:G69"/>
    <mergeCell ref="A64:A65"/>
    <mergeCell ref="A74:H74"/>
    <mergeCell ref="D64:E65"/>
    <mergeCell ref="F64:F65"/>
    <mergeCell ref="H64:H65"/>
    <mergeCell ref="H70:O70"/>
    <mergeCell ref="H66:O67"/>
    <mergeCell ref="H68:O68"/>
    <mergeCell ref="H69:O69"/>
    <mergeCell ref="A72:F72"/>
    <mergeCell ref="I64:I6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372" t="s">
        <v>39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</row>
    <row r="2" spans="1:18" ht="15.75" thickBot="1">
      <c r="A2" s="373" t="s">
        <v>53</v>
      </c>
      <c r="B2" s="374"/>
      <c r="C2" s="374"/>
      <c r="D2" s="374"/>
      <c r="E2" s="374"/>
      <c r="F2" s="374"/>
      <c r="G2" s="374"/>
      <c r="L2" s="373" t="s">
        <v>55</v>
      </c>
      <c r="M2" s="373"/>
      <c r="N2" s="373"/>
      <c r="O2" s="373"/>
      <c r="P2" s="373"/>
      <c r="Q2" s="373"/>
      <c r="R2" s="373"/>
    </row>
    <row r="3" spans="1:18" ht="15.75" customHeight="1" thickTop="1">
      <c r="A3" s="249" t="s">
        <v>0</v>
      </c>
      <c r="B3" s="240" t="s">
        <v>1</v>
      </c>
      <c r="C3" s="265"/>
      <c r="D3" s="265"/>
      <c r="E3" s="265"/>
      <c r="F3" s="266"/>
      <c r="G3" s="364" t="s">
        <v>2</v>
      </c>
      <c r="H3" s="240" t="s">
        <v>1</v>
      </c>
      <c r="I3" s="265"/>
      <c r="J3" s="266"/>
      <c r="K3" s="240" t="s">
        <v>2</v>
      </c>
      <c r="L3" s="266"/>
      <c r="M3" s="240" t="s">
        <v>1</v>
      </c>
      <c r="N3" s="265"/>
      <c r="O3" s="265"/>
      <c r="P3" s="266"/>
      <c r="Q3" s="364" t="s">
        <v>2</v>
      </c>
      <c r="R3" s="260" t="s">
        <v>40</v>
      </c>
    </row>
    <row r="4" spans="1:18" ht="15.75" customHeight="1" thickBot="1">
      <c r="A4" s="263"/>
      <c r="B4" s="270"/>
      <c r="C4" s="271"/>
      <c r="D4" s="271"/>
      <c r="E4" s="271"/>
      <c r="F4" s="272"/>
      <c r="G4" s="365"/>
      <c r="H4" s="270"/>
      <c r="I4" s="271"/>
      <c r="J4" s="272"/>
      <c r="K4" s="267"/>
      <c r="L4" s="269"/>
      <c r="M4" s="270"/>
      <c r="N4" s="271"/>
      <c r="O4" s="271"/>
      <c r="P4" s="272"/>
      <c r="Q4" s="410"/>
      <c r="R4" s="408"/>
    </row>
    <row r="5" spans="1:18" ht="16.5" thickBot="1">
      <c r="A5" s="264"/>
      <c r="B5" s="26">
        <v>1</v>
      </c>
      <c r="C5" s="28"/>
      <c r="D5" s="273">
        <v>2</v>
      </c>
      <c r="E5" s="274"/>
      <c r="F5" s="24">
        <v>3</v>
      </c>
      <c r="G5" s="366"/>
      <c r="H5" s="24">
        <v>1</v>
      </c>
      <c r="I5" s="24">
        <v>2</v>
      </c>
      <c r="J5" s="24">
        <v>3</v>
      </c>
      <c r="K5" s="270"/>
      <c r="L5" s="272"/>
      <c r="M5" s="26">
        <v>1</v>
      </c>
      <c r="N5" s="28"/>
      <c r="O5" s="24">
        <v>2</v>
      </c>
      <c r="P5" s="24">
        <v>3</v>
      </c>
      <c r="Q5" s="411"/>
      <c r="R5" s="409"/>
    </row>
    <row r="6" spans="1:18" ht="15">
      <c r="A6" s="291" t="s">
        <v>36</v>
      </c>
      <c r="B6" s="402" t="s">
        <v>41</v>
      </c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4"/>
      <c r="R6" s="398"/>
    </row>
    <row r="7" spans="1:18" ht="15.75" thickBot="1">
      <c r="A7" s="292"/>
      <c r="B7" s="405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7"/>
      <c r="R7" s="399"/>
    </row>
    <row r="8" spans="1:18" ht="17.25" thickBot="1">
      <c r="A8" s="19" t="s">
        <v>42</v>
      </c>
      <c r="B8" s="273">
        <v>395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274"/>
      <c r="R8" s="40"/>
    </row>
    <row r="9" spans="1:18" ht="15">
      <c r="A9" s="291" t="s">
        <v>35</v>
      </c>
      <c r="B9" s="402" t="s">
        <v>61</v>
      </c>
      <c r="C9" s="403"/>
      <c r="D9" s="403"/>
      <c r="E9" s="403"/>
      <c r="F9" s="403"/>
      <c r="G9" s="404"/>
      <c r="H9" s="402"/>
      <c r="I9" s="403"/>
      <c r="J9" s="403"/>
      <c r="K9" s="403"/>
      <c r="L9" s="404"/>
      <c r="M9" s="402"/>
      <c r="N9" s="403"/>
      <c r="O9" s="403"/>
      <c r="P9" s="403"/>
      <c r="Q9" s="404"/>
      <c r="R9" s="398"/>
    </row>
    <row r="10" spans="1:18" ht="15.75" thickBot="1">
      <c r="A10" s="292"/>
      <c r="B10" s="405" t="s">
        <v>62</v>
      </c>
      <c r="C10" s="406"/>
      <c r="D10" s="406"/>
      <c r="E10" s="406"/>
      <c r="F10" s="406"/>
      <c r="G10" s="407"/>
      <c r="H10" s="405"/>
      <c r="I10" s="406"/>
      <c r="J10" s="406"/>
      <c r="K10" s="406"/>
      <c r="L10" s="407"/>
      <c r="M10" s="405"/>
      <c r="N10" s="406"/>
      <c r="O10" s="406"/>
      <c r="P10" s="406"/>
      <c r="Q10" s="407"/>
      <c r="R10" s="399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273"/>
      <c r="O11" s="274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344"/>
      <c r="O12" s="345"/>
      <c r="P12" s="14"/>
      <c r="Q12" s="34"/>
      <c r="R12" s="43">
        <f>R11*B8</f>
        <v>66360</v>
      </c>
    </row>
    <row r="13" spans="1:18" ht="15.75" thickTop="1">
      <c r="A13" s="249" t="s">
        <v>36</v>
      </c>
      <c r="B13" s="231" t="s">
        <v>43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232"/>
      <c r="R13" s="395"/>
    </row>
    <row r="14" spans="1:18" ht="15.75" thickBot="1">
      <c r="A14" s="292"/>
      <c r="B14" s="405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7"/>
      <c r="R14" s="399"/>
    </row>
    <row r="15" spans="1:18" ht="17.25" thickBot="1">
      <c r="A15" s="19" t="s">
        <v>42</v>
      </c>
      <c r="B15" s="273">
        <v>11885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274"/>
      <c r="R15" s="40"/>
    </row>
    <row r="16" spans="1:18" ht="14.25" customHeight="1" thickTop="1">
      <c r="A16" s="291" t="s">
        <v>35</v>
      </c>
      <c r="B16" s="332" t="s">
        <v>44</v>
      </c>
      <c r="C16" s="333"/>
      <c r="D16" s="333"/>
      <c r="E16" s="333"/>
      <c r="F16" s="333"/>
      <c r="G16" s="352"/>
      <c r="H16" s="332"/>
      <c r="I16" s="333"/>
      <c r="J16" s="333"/>
      <c r="K16" s="333"/>
      <c r="L16" s="352"/>
      <c r="M16" s="240"/>
      <c r="N16" s="265"/>
      <c r="O16" s="265"/>
      <c r="P16" s="265"/>
      <c r="Q16" s="266"/>
      <c r="R16" s="398"/>
    </row>
    <row r="17" spans="1:18" ht="15" customHeight="1" thickBot="1">
      <c r="A17" s="292"/>
      <c r="B17" s="270"/>
      <c r="C17" s="271"/>
      <c r="D17" s="271"/>
      <c r="E17" s="271"/>
      <c r="F17" s="271"/>
      <c r="G17" s="272"/>
      <c r="H17" s="270"/>
      <c r="I17" s="271"/>
      <c r="J17" s="271"/>
      <c r="K17" s="271"/>
      <c r="L17" s="272"/>
      <c r="M17" s="316"/>
      <c r="N17" s="317"/>
      <c r="O17" s="317"/>
      <c r="P17" s="317"/>
      <c r="Q17" s="318"/>
      <c r="R17" s="399"/>
    </row>
    <row r="18" spans="1:18" ht="17.25" thickBot="1">
      <c r="A18" s="19" t="s">
        <v>10</v>
      </c>
      <c r="B18" s="26">
        <v>38</v>
      </c>
      <c r="C18" s="28"/>
      <c r="D18" s="273">
        <v>40</v>
      </c>
      <c r="E18" s="274"/>
      <c r="F18" s="24">
        <v>40</v>
      </c>
      <c r="G18" s="29">
        <v>39.33</v>
      </c>
      <c r="H18" s="24"/>
      <c r="I18" s="24"/>
      <c r="J18" s="24"/>
      <c r="K18" s="400"/>
      <c r="L18" s="401"/>
      <c r="M18" s="24"/>
      <c r="N18" s="273"/>
      <c r="O18" s="274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344">
        <f>D18*B15</f>
        <v>475400</v>
      </c>
      <c r="E19" s="345"/>
      <c r="F19" s="14">
        <f>F18*B15</f>
        <v>475400</v>
      </c>
      <c r="G19" s="34">
        <f>G18*B15</f>
        <v>467437.05</v>
      </c>
      <c r="H19" s="14"/>
      <c r="I19" s="14"/>
      <c r="J19" s="14"/>
      <c r="K19" s="346"/>
      <c r="L19" s="347"/>
      <c r="M19" s="14"/>
      <c r="N19" s="344"/>
      <c r="O19" s="345"/>
      <c r="P19" s="14"/>
      <c r="Q19" s="14"/>
      <c r="R19" s="43">
        <f>R18*B15</f>
        <v>463515</v>
      </c>
    </row>
    <row r="20" spans="1:18" ht="15.75" thickTop="1">
      <c r="A20" s="249" t="s">
        <v>36</v>
      </c>
      <c r="B20" s="231" t="s">
        <v>45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232"/>
      <c r="R20" s="260"/>
    </row>
    <row r="21" spans="1:18" ht="15.75" thickBot="1">
      <c r="A21" s="250"/>
      <c r="B21" s="233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234"/>
      <c r="R21" s="305"/>
    </row>
    <row r="22" spans="1:18" ht="18" thickBot="1" thickTop="1">
      <c r="A22" s="20" t="s">
        <v>42</v>
      </c>
      <c r="B22" s="279">
        <v>4820</v>
      </c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280"/>
      <c r="R22" s="43"/>
    </row>
    <row r="23" spans="1:18" ht="16.5" thickTop="1">
      <c r="A23" s="249" t="s">
        <v>35</v>
      </c>
      <c r="B23" s="240" t="s">
        <v>70</v>
      </c>
      <c r="C23" s="265"/>
      <c r="D23" s="265"/>
      <c r="E23" s="265"/>
      <c r="F23" s="265"/>
      <c r="G23" s="266"/>
      <c r="H23" s="240"/>
      <c r="I23" s="265"/>
      <c r="J23" s="265"/>
      <c r="K23" s="265"/>
      <c r="L23" s="266"/>
      <c r="M23" s="240"/>
      <c r="N23" s="265"/>
      <c r="O23" s="265"/>
      <c r="P23" s="265"/>
      <c r="Q23" s="266"/>
      <c r="R23" s="395"/>
    </row>
    <row r="24" spans="1:18" ht="16.5" thickBot="1">
      <c r="A24" s="250"/>
      <c r="B24" s="316"/>
      <c r="C24" s="317"/>
      <c r="D24" s="317"/>
      <c r="E24" s="317"/>
      <c r="F24" s="317"/>
      <c r="G24" s="318"/>
      <c r="H24" s="316"/>
      <c r="I24" s="317"/>
      <c r="J24" s="317"/>
      <c r="K24" s="317"/>
      <c r="L24" s="318"/>
      <c r="M24" s="316"/>
      <c r="N24" s="317"/>
      <c r="O24" s="317"/>
      <c r="P24" s="317"/>
      <c r="Q24" s="318"/>
      <c r="R24" s="396"/>
    </row>
    <row r="25" spans="1:18" ht="18" thickBot="1" thickTop="1">
      <c r="A25" s="20" t="s">
        <v>10</v>
      </c>
      <c r="B25" s="14">
        <v>45</v>
      </c>
      <c r="C25" s="247">
        <v>32</v>
      </c>
      <c r="D25" s="248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281"/>
      <c r="L25" s="282"/>
      <c r="M25" s="14"/>
      <c r="N25" s="247"/>
      <c r="O25" s="248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247">
        <f>E25*B22</f>
        <v>183160</v>
      </c>
      <c r="E26" s="248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281">
        <f>K25*B22</f>
        <v>0</v>
      </c>
      <c r="L26" s="282"/>
      <c r="M26" s="14"/>
      <c r="N26" s="247"/>
      <c r="O26" s="248"/>
      <c r="P26" s="14"/>
      <c r="Q26" s="34"/>
      <c r="R26" s="43">
        <f>R25*B22</f>
        <v>207260</v>
      </c>
    </row>
    <row r="27" spans="1:18" ht="15.75" thickTop="1">
      <c r="A27" s="249" t="s">
        <v>36</v>
      </c>
      <c r="B27" s="240" t="s">
        <v>46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6"/>
      <c r="R27" s="395"/>
    </row>
    <row r="28" spans="1:18" ht="15.75" thickBot="1">
      <c r="A28" s="250"/>
      <c r="B28" s="316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8"/>
      <c r="R28" s="396"/>
    </row>
    <row r="29" spans="1:18" ht="18" thickBot="1" thickTop="1">
      <c r="A29" s="20" t="s">
        <v>42</v>
      </c>
      <c r="B29" s="279">
        <v>1400</v>
      </c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280"/>
      <c r="R29" s="43"/>
    </row>
    <row r="30" spans="1:18" ht="15" customHeight="1" thickTop="1">
      <c r="A30" s="249" t="s">
        <v>35</v>
      </c>
      <c r="B30" s="240" t="s">
        <v>65</v>
      </c>
      <c r="C30" s="265"/>
      <c r="D30" s="265"/>
      <c r="E30" s="265"/>
      <c r="F30" s="265"/>
      <c r="G30" s="266"/>
      <c r="H30" s="231" t="s">
        <v>63</v>
      </c>
      <c r="I30" s="301"/>
      <c r="J30" s="301"/>
      <c r="K30" s="301"/>
      <c r="L30" s="232"/>
      <c r="M30" s="231"/>
      <c r="N30" s="301"/>
      <c r="O30" s="301"/>
      <c r="P30" s="301"/>
      <c r="Q30" s="232"/>
      <c r="R30" s="395"/>
    </row>
    <row r="31" spans="1:18" ht="15" customHeight="1" thickBot="1">
      <c r="A31" s="250"/>
      <c r="B31" s="316"/>
      <c r="C31" s="317"/>
      <c r="D31" s="317"/>
      <c r="E31" s="317"/>
      <c r="F31" s="317"/>
      <c r="G31" s="318"/>
      <c r="H31" s="233"/>
      <c r="I31" s="320"/>
      <c r="J31" s="320"/>
      <c r="K31" s="320"/>
      <c r="L31" s="234"/>
      <c r="M31" s="233"/>
      <c r="N31" s="320"/>
      <c r="O31" s="320"/>
      <c r="P31" s="320"/>
      <c r="Q31" s="234"/>
      <c r="R31" s="396"/>
    </row>
    <row r="32" spans="1:18" ht="18" thickBot="1" thickTop="1">
      <c r="A32" s="20" t="s">
        <v>10</v>
      </c>
      <c r="B32" s="38">
        <v>280</v>
      </c>
      <c r="C32" s="36"/>
      <c r="D32" s="247">
        <v>342</v>
      </c>
      <c r="E32" s="248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281">
        <v>313</v>
      </c>
      <c r="L32" s="282"/>
      <c r="M32" s="14"/>
      <c r="N32" s="247"/>
      <c r="O32" s="248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247">
        <f>D32*B29</f>
        <v>478800</v>
      </c>
      <c r="E33" s="248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281">
        <f>K32*B29</f>
        <v>438200</v>
      </c>
      <c r="L33" s="282"/>
      <c r="M33" s="14"/>
      <c r="N33" s="247"/>
      <c r="O33" s="248"/>
      <c r="P33" s="14"/>
      <c r="Q33" s="34"/>
      <c r="R33" s="43">
        <f>R32*B29</f>
        <v>438200</v>
      </c>
    </row>
    <row r="34" spans="1:18" ht="15.75" thickTop="1">
      <c r="A34" s="249" t="s">
        <v>36</v>
      </c>
      <c r="B34" s="240" t="s">
        <v>47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6"/>
      <c r="R34" s="395"/>
    </row>
    <row r="35" spans="1:18" ht="15.75" thickBot="1">
      <c r="A35" s="250"/>
      <c r="B35" s="316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8"/>
      <c r="R35" s="396"/>
    </row>
    <row r="36" spans="1:18" ht="18" thickBot="1" thickTop="1">
      <c r="A36" s="20" t="s">
        <v>42</v>
      </c>
      <c r="B36" s="277">
        <v>4740</v>
      </c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278"/>
      <c r="R36" s="43"/>
    </row>
    <row r="37" spans="1:18" ht="15.75" thickTop="1">
      <c r="A37" s="249" t="s">
        <v>35</v>
      </c>
      <c r="B37" s="240" t="s">
        <v>48</v>
      </c>
      <c r="C37" s="265"/>
      <c r="D37" s="265"/>
      <c r="E37" s="265"/>
      <c r="F37" s="265"/>
      <c r="G37" s="266"/>
      <c r="H37" s="231"/>
      <c r="I37" s="301"/>
      <c r="J37" s="301"/>
      <c r="K37" s="301"/>
      <c r="L37" s="232"/>
      <c r="M37" s="231"/>
      <c r="N37" s="301"/>
      <c r="O37" s="301"/>
      <c r="P37" s="301"/>
      <c r="Q37" s="232"/>
      <c r="R37" s="260"/>
    </row>
    <row r="38" spans="1:18" ht="15.75" thickBot="1">
      <c r="A38" s="250"/>
      <c r="B38" s="316"/>
      <c r="C38" s="317"/>
      <c r="D38" s="317"/>
      <c r="E38" s="317"/>
      <c r="F38" s="317"/>
      <c r="G38" s="318"/>
      <c r="H38" s="233"/>
      <c r="I38" s="320"/>
      <c r="J38" s="320"/>
      <c r="K38" s="320"/>
      <c r="L38" s="234"/>
      <c r="M38" s="233"/>
      <c r="N38" s="320"/>
      <c r="O38" s="320"/>
      <c r="P38" s="320"/>
      <c r="Q38" s="234"/>
      <c r="R38" s="305"/>
    </row>
    <row r="39" spans="1:18" ht="17.25" thickBot="1" thickTop="1">
      <c r="A39" s="20" t="s">
        <v>10</v>
      </c>
      <c r="B39" s="38">
        <v>140</v>
      </c>
      <c r="C39" s="36"/>
      <c r="D39" s="247">
        <v>123</v>
      </c>
      <c r="E39" s="248"/>
      <c r="F39" s="14">
        <v>160</v>
      </c>
      <c r="G39" s="34">
        <v>141</v>
      </c>
      <c r="H39" s="14"/>
      <c r="I39" s="14"/>
      <c r="J39" s="14"/>
      <c r="K39" s="281"/>
      <c r="L39" s="282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247">
        <f>D39*B36</f>
        <v>583020</v>
      </c>
      <c r="E40" s="248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281">
        <f>K39*B36</f>
        <v>0</v>
      </c>
      <c r="L40" s="282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277"/>
      <c r="L41" s="278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279"/>
      <c r="L42" s="280"/>
      <c r="M42" s="47"/>
      <c r="N42" s="46"/>
      <c r="O42" s="44"/>
      <c r="P42" s="14"/>
      <c r="Q42" s="44"/>
      <c r="R42" s="23"/>
    </row>
    <row r="43" spans="1:18" ht="16.5" thickTop="1">
      <c r="A43" s="249" t="s">
        <v>37</v>
      </c>
      <c r="B43" s="376">
        <f>B40+B33+B26+B19+B12</f>
        <v>1795230</v>
      </c>
      <c r="C43" s="22"/>
      <c r="D43" s="48"/>
      <c r="E43" s="308">
        <f>D40+D33+D26+D19</f>
        <v>1720380</v>
      </c>
      <c r="F43" s="376">
        <f>F33+F26+F19</f>
        <v>697120</v>
      </c>
      <c r="G43" s="376">
        <f>G40+G33+G26+G19+G12</f>
        <v>1845061.7</v>
      </c>
      <c r="H43" s="275">
        <f>H40+H33+H26+H19+H12</f>
        <v>0</v>
      </c>
      <c r="I43" s="275">
        <v>0</v>
      </c>
      <c r="J43" s="376">
        <v>0</v>
      </c>
      <c r="K43" s="306">
        <f>K40+K33+K26+K19+L12</f>
        <v>438200</v>
      </c>
      <c r="L43" s="308"/>
      <c r="M43" s="306">
        <v>0</v>
      </c>
      <c r="N43" s="308"/>
      <c r="O43" s="275">
        <f>N12</f>
        <v>0</v>
      </c>
      <c r="P43" s="376">
        <v>0</v>
      </c>
      <c r="Q43" s="275">
        <v>0</v>
      </c>
      <c r="R43" s="312">
        <f>R40+R33+R26+R19+R12</f>
        <v>1843675</v>
      </c>
    </row>
    <row r="44" spans="1:18" ht="16.5" thickBot="1">
      <c r="A44" s="250"/>
      <c r="B44" s="377"/>
      <c r="C44" s="14"/>
      <c r="D44" s="49"/>
      <c r="E44" s="378"/>
      <c r="F44" s="393"/>
      <c r="G44" s="393"/>
      <c r="H44" s="276"/>
      <c r="I44" s="276"/>
      <c r="J44" s="393"/>
      <c r="K44" s="309"/>
      <c r="L44" s="311"/>
      <c r="M44" s="309"/>
      <c r="N44" s="311"/>
      <c r="O44" s="276"/>
      <c r="P44" s="393"/>
      <c r="Q44" s="276"/>
      <c r="R44" s="300"/>
    </row>
    <row r="45" spans="1:18" ht="30.75" customHeight="1" thickTop="1">
      <c r="A45" s="249" t="s">
        <v>20</v>
      </c>
      <c r="B45" s="370">
        <v>40578</v>
      </c>
      <c r="C45" s="22"/>
      <c r="D45" s="367">
        <v>40578</v>
      </c>
      <c r="E45" s="266"/>
      <c r="F45" s="370">
        <v>40578</v>
      </c>
      <c r="G45" s="364"/>
      <c r="H45" s="370">
        <v>40578</v>
      </c>
      <c r="I45" s="370">
        <v>40578</v>
      </c>
      <c r="J45" s="370">
        <v>40578</v>
      </c>
      <c r="K45" s="4"/>
      <c r="L45" s="266"/>
      <c r="M45" s="370"/>
      <c r="N45" s="22"/>
      <c r="O45" s="370"/>
      <c r="P45" s="370"/>
      <c r="Q45" s="364"/>
      <c r="R45" s="260"/>
    </row>
    <row r="46" spans="1:18" ht="16.5" thickBot="1">
      <c r="A46" s="257"/>
      <c r="B46" s="371"/>
      <c r="C46" s="14"/>
      <c r="D46" s="368"/>
      <c r="E46" s="369"/>
      <c r="F46" s="371"/>
      <c r="G46" s="380"/>
      <c r="H46" s="371"/>
      <c r="I46" s="371"/>
      <c r="J46" s="371"/>
      <c r="K46" s="16"/>
      <c r="L46" s="369"/>
      <c r="M46" s="371"/>
      <c r="N46" s="14"/>
      <c r="O46" s="371"/>
      <c r="P46" s="371"/>
      <c r="Q46" s="380"/>
      <c r="R46" s="305"/>
    </row>
    <row r="47" spans="1:18" ht="16.5" customHeight="1" thickTop="1">
      <c r="A47" s="249" t="s">
        <v>21</v>
      </c>
      <c r="B47" s="364" t="s">
        <v>73</v>
      </c>
      <c r="C47" s="22"/>
      <c r="D47" s="240" t="s">
        <v>73</v>
      </c>
      <c r="E47" s="266"/>
      <c r="F47" s="364" t="s">
        <v>73</v>
      </c>
      <c r="G47" s="364"/>
      <c r="H47" s="364" t="s">
        <v>73</v>
      </c>
      <c r="I47" s="364" t="s">
        <v>73</v>
      </c>
      <c r="J47" s="364" t="s">
        <v>73</v>
      </c>
      <c r="K47" s="4"/>
      <c r="L47" s="266"/>
      <c r="M47" s="364"/>
      <c r="N47" s="22"/>
      <c r="O47" s="364"/>
      <c r="P47" s="364"/>
      <c r="Q47" s="364"/>
      <c r="R47" s="260"/>
    </row>
    <row r="48" spans="1:18" ht="15.75">
      <c r="A48" s="263"/>
      <c r="B48" s="381"/>
      <c r="C48" s="15"/>
      <c r="D48" s="391"/>
      <c r="E48" s="392"/>
      <c r="F48" s="381"/>
      <c r="G48" s="365"/>
      <c r="H48" s="381"/>
      <c r="I48" s="381"/>
      <c r="J48" s="381"/>
      <c r="K48" s="39"/>
      <c r="L48" s="360"/>
      <c r="M48" s="381"/>
      <c r="N48" s="15"/>
      <c r="O48" s="381"/>
      <c r="P48" s="381"/>
      <c r="Q48" s="365"/>
      <c r="R48" s="382"/>
    </row>
    <row r="49" spans="1:18" ht="16.5" thickBot="1">
      <c r="A49" s="257"/>
      <c r="B49" s="371"/>
      <c r="C49" s="54"/>
      <c r="D49" s="368"/>
      <c r="E49" s="369"/>
      <c r="F49" s="371"/>
      <c r="G49" s="380"/>
      <c r="H49" s="371"/>
      <c r="I49" s="371"/>
      <c r="J49" s="371"/>
      <c r="K49" s="16"/>
      <c r="L49" s="369"/>
      <c r="M49" s="371"/>
      <c r="N49" s="54"/>
      <c r="O49" s="371"/>
      <c r="P49" s="371"/>
      <c r="Q49" s="380"/>
      <c r="R49" s="305"/>
    </row>
    <row r="50" spans="1:18" ht="14.25" customHeight="1" thickTop="1">
      <c r="A50" s="283" t="s">
        <v>22</v>
      </c>
      <c r="B50" s="284"/>
      <c r="C50" s="240" t="s">
        <v>23</v>
      </c>
      <c r="D50" s="265"/>
      <c r="E50" s="265"/>
      <c r="F50" s="265"/>
      <c r="G50" s="266"/>
      <c r="H50" s="383" t="s">
        <v>24</v>
      </c>
      <c r="I50" s="384"/>
      <c r="J50" s="384"/>
      <c r="K50" s="384"/>
      <c r="L50" s="384"/>
      <c r="M50" s="384"/>
      <c r="N50" s="384"/>
      <c r="O50" s="384"/>
      <c r="P50" s="385"/>
      <c r="Q50" s="389"/>
      <c r="R50" s="390"/>
    </row>
    <row r="51" spans="1:18" ht="31.5" customHeight="1" thickBot="1">
      <c r="A51" s="285"/>
      <c r="B51" s="286"/>
      <c r="C51" s="270"/>
      <c r="D51" s="271"/>
      <c r="E51" s="271"/>
      <c r="F51" s="271"/>
      <c r="G51" s="272"/>
      <c r="H51" s="386" t="s">
        <v>25</v>
      </c>
      <c r="I51" s="387"/>
      <c r="J51" s="387"/>
      <c r="K51" s="387"/>
      <c r="L51" s="387"/>
      <c r="M51" s="387"/>
      <c r="N51" s="387"/>
      <c r="O51" s="387"/>
      <c r="P51" s="388"/>
      <c r="Q51" s="287"/>
      <c r="R51" s="288"/>
    </row>
    <row r="52" spans="1:18" ht="16.5" thickBot="1">
      <c r="A52" s="237" t="s">
        <v>26</v>
      </c>
      <c r="B52" s="246"/>
      <c r="C52" s="237" t="s">
        <v>27</v>
      </c>
      <c r="D52" s="379"/>
      <c r="E52" s="379"/>
      <c r="F52" s="379"/>
      <c r="G52" s="246"/>
      <c r="H52" s="237" t="s">
        <v>49</v>
      </c>
      <c r="I52" s="379"/>
      <c r="J52" s="379"/>
      <c r="K52" s="379"/>
      <c r="L52" s="379"/>
      <c r="M52" s="379"/>
      <c r="N52" s="379"/>
      <c r="O52" s="379"/>
      <c r="P52" s="246"/>
      <c r="Q52" s="287"/>
      <c r="R52" s="288"/>
    </row>
    <row r="53" spans="1:18" ht="16.5" thickBot="1">
      <c r="A53" s="237" t="s">
        <v>29</v>
      </c>
      <c r="B53" s="246"/>
      <c r="C53" s="237" t="s">
        <v>50</v>
      </c>
      <c r="D53" s="379"/>
      <c r="E53" s="379"/>
      <c r="F53" s="379"/>
      <c r="G53" s="246"/>
      <c r="H53" s="237" t="s">
        <v>51</v>
      </c>
      <c r="I53" s="379"/>
      <c r="J53" s="379"/>
      <c r="K53" s="379"/>
      <c r="L53" s="379"/>
      <c r="M53" s="379"/>
      <c r="N53" s="379"/>
      <c r="O53" s="379"/>
      <c r="P53" s="246"/>
      <c r="Q53" s="287"/>
      <c r="R53" s="288"/>
    </row>
    <row r="54" spans="1:18" ht="16.5" thickBot="1">
      <c r="A54" s="237" t="s">
        <v>30</v>
      </c>
      <c r="B54" s="246"/>
      <c r="C54" s="237" t="s">
        <v>64</v>
      </c>
      <c r="D54" s="379"/>
      <c r="E54" s="379"/>
      <c r="F54" s="379"/>
      <c r="G54" s="246"/>
      <c r="H54" s="237" t="s">
        <v>52</v>
      </c>
      <c r="I54" s="379"/>
      <c r="J54" s="379"/>
      <c r="K54" s="379"/>
      <c r="L54" s="379"/>
      <c r="M54" s="379"/>
      <c r="N54" s="379"/>
      <c r="O54" s="379"/>
      <c r="P54" s="246"/>
      <c r="Q54" s="287"/>
      <c r="R54" s="288"/>
    </row>
    <row r="56" spans="1:6" ht="15.75">
      <c r="A56" s="375" t="s">
        <v>72</v>
      </c>
      <c r="B56" s="230"/>
      <c r="C56" s="230"/>
      <c r="D56" s="230"/>
      <c r="E56" s="230"/>
      <c r="F56" s="230"/>
    </row>
    <row r="57" spans="1:12" ht="15.75">
      <c r="A57" s="375" t="s">
        <v>57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</row>
    <row r="58" spans="1:7" ht="15.75">
      <c r="A58" s="375" t="s">
        <v>76</v>
      </c>
      <c r="B58" s="230"/>
      <c r="C58" s="230"/>
      <c r="D58" s="230"/>
      <c r="E58" s="230"/>
      <c r="F58" s="230"/>
      <c r="G58" s="230"/>
    </row>
  </sheetData>
  <sheetProtection/>
  <mergeCells count="148">
    <mergeCell ref="N12:O12"/>
    <mergeCell ref="M9:Q10"/>
    <mergeCell ref="B13:Q14"/>
    <mergeCell ref="R13:R14"/>
    <mergeCell ref="R9:R10"/>
    <mergeCell ref="N11:O11"/>
    <mergeCell ref="B9:G9"/>
    <mergeCell ref="B10:G10"/>
    <mergeCell ref="H9:L10"/>
    <mergeCell ref="D5:E5"/>
    <mergeCell ref="B8:Q8"/>
    <mergeCell ref="B6:Q7"/>
    <mergeCell ref="R6:R7"/>
    <mergeCell ref="K3:L5"/>
    <mergeCell ref="M3:P4"/>
    <mergeCell ref="R3:R5"/>
    <mergeCell ref="Q3:Q5"/>
    <mergeCell ref="B3:F4"/>
    <mergeCell ref="G3:G5"/>
    <mergeCell ref="D18:E18"/>
    <mergeCell ref="K18:L18"/>
    <mergeCell ref="N18:O18"/>
    <mergeCell ref="D19:E19"/>
    <mergeCell ref="K19:L19"/>
    <mergeCell ref="N19:O19"/>
    <mergeCell ref="B15:Q15"/>
    <mergeCell ref="B16:G17"/>
    <mergeCell ref="H16:L17"/>
    <mergeCell ref="R16:R17"/>
    <mergeCell ref="M16:Q16"/>
    <mergeCell ref="M17:Q17"/>
    <mergeCell ref="B27:Q28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B20:Q21"/>
    <mergeCell ref="K25:L25"/>
    <mergeCell ref="N25:O25"/>
    <mergeCell ref="D26:E26"/>
    <mergeCell ref="K26:L26"/>
    <mergeCell ref="N26:O26"/>
    <mergeCell ref="D39:E39"/>
    <mergeCell ref="K39:L39"/>
    <mergeCell ref="D33:E33"/>
    <mergeCell ref="K33:L33"/>
    <mergeCell ref="B30:G31"/>
    <mergeCell ref="H30:L31"/>
    <mergeCell ref="M30:Q31"/>
    <mergeCell ref="B34:Q35"/>
    <mergeCell ref="D32:E32"/>
    <mergeCell ref="K32:L32"/>
    <mergeCell ref="N32:O32"/>
    <mergeCell ref="N33:O33"/>
    <mergeCell ref="B29:Q29"/>
    <mergeCell ref="D40:E40"/>
    <mergeCell ref="K40:L40"/>
    <mergeCell ref="R30:R31"/>
    <mergeCell ref="R34:R35"/>
    <mergeCell ref="B36:Q36"/>
    <mergeCell ref="B37:G38"/>
    <mergeCell ref="H37:L38"/>
    <mergeCell ref="M37:Q38"/>
    <mergeCell ref="R37:R38"/>
    <mergeCell ref="J43:J44"/>
    <mergeCell ref="K43:L44"/>
    <mergeCell ref="F43:F44"/>
    <mergeCell ref="G43:G44"/>
    <mergeCell ref="H43:H44"/>
    <mergeCell ref="I43:I44"/>
    <mergeCell ref="R43:R44"/>
    <mergeCell ref="M43:N44"/>
    <mergeCell ref="O43:O44"/>
    <mergeCell ref="P43:P44"/>
    <mergeCell ref="Q43:Q44"/>
    <mergeCell ref="K41:L41"/>
    <mergeCell ref="K42:L42"/>
    <mergeCell ref="A47:A49"/>
    <mergeCell ref="G47:G49"/>
    <mergeCell ref="B45:B46"/>
    <mergeCell ref="A45:A46"/>
    <mergeCell ref="G45:G46"/>
    <mergeCell ref="H45:H46"/>
    <mergeCell ref="B47:B49"/>
    <mergeCell ref="H47:H49"/>
    <mergeCell ref="L45:L46"/>
    <mergeCell ref="O45:O46"/>
    <mergeCell ref="C52:G52"/>
    <mergeCell ref="H52:P52"/>
    <mergeCell ref="M45:M46"/>
    <mergeCell ref="P45:P46"/>
    <mergeCell ref="Q52:R52"/>
    <mergeCell ref="R47:R49"/>
    <mergeCell ref="C50:G51"/>
    <mergeCell ref="H50:P50"/>
    <mergeCell ref="H51:P51"/>
    <mergeCell ref="Q50:R51"/>
    <mergeCell ref="D47:E49"/>
    <mergeCell ref="F47:F49"/>
    <mergeCell ref="L47:L49"/>
    <mergeCell ref="M47:M49"/>
    <mergeCell ref="A52:B52"/>
    <mergeCell ref="Q45:Q46"/>
    <mergeCell ref="R45:R46"/>
    <mergeCell ref="I47:I49"/>
    <mergeCell ref="J47:J49"/>
    <mergeCell ref="I45:I46"/>
    <mergeCell ref="J45:J46"/>
    <mergeCell ref="Q47:Q49"/>
    <mergeCell ref="P47:P49"/>
    <mergeCell ref="O47:O49"/>
    <mergeCell ref="A56:F56"/>
    <mergeCell ref="Q53:R53"/>
    <mergeCell ref="A54:B54"/>
    <mergeCell ref="C54:G54"/>
    <mergeCell ref="H54:P54"/>
    <mergeCell ref="Q54:R54"/>
    <mergeCell ref="A34:A35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3:A5"/>
    <mergeCell ref="A16:A17"/>
    <mergeCell ref="A20:A21"/>
    <mergeCell ref="A23:A24"/>
    <mergeCell ref="A27:A28"/>
    <mergeCell ref="A30:A31"/>
    <mergeCell ref="H3:J4"/>
    <mergeCell ref="A37:A38"/>
    <mergeCell ref="D45:E46"/>
    <mergeCell ref="F45:F46"/>
    <mergeCell ref="A1:R1"/>
    <mergeCell ref="A2:G2"/>
    <mergeCell ref="L2:R2"/>
    <mergeCell ref="A13:A14"/>
    <mergeCell ref="A6:A7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1"/>
  <sheetViews>
    <sheetView tabSelected="1" view="pageBreakPreview" zoomScale="75" zoomScaleNormal="75" zoomScaleSheetLayoutView="75" zoomScalePageLayoutView="0" workbookViewId="0" topLeftCell="B1">
      <selection activeCell="B6" sqref="B6:P7"/>
    </sheetView>
  </sheetViews>
  <sheetFormatPr defaultColWidth="9.140625" defaultRowHeight="15"/>
  <cols>
    <col min="1" max="1" width="22.7109375" style="18" customWidth="1"/>
    <col min="2" max="2" width="16.00390625" style="0" customWidth="1"/>
    <col min="3" max="3" width="0.42578125" style="0" hidden="1" customWidth="1"/>
    <col min="4" max="4" width="9.140625" style="0" hidden="1" customWidth="1"/>
    <col min="5" max="5" width="15.28125" style="0" customWidth="1"/>
    <col min="6" max="6" width="15.421875" style="0" customWidth="1"/>
    <col min="7" max="7" width="14.140625" style="0" customWidth="1"/>
    <col min="8" max="8" width="14.8515625" style="0" customWidth="1"/>
    <col min="9" max="9" width="14.28125" style="0" customWidth="1"/>
    <col min="10" max="10" width="13.421875" style="0" customWidth="1"/>
    <col min="11" max="11" width="14.57421875" style="0" customWidth="1"/>
    <col min="12" max="12" width="14.7109375" style="0" customWidth="1"/>
    <col min="13" max="14" width="11.00390625" style="0" customWidth="1"/>
    <col min="15" max="15" width="9.140625" style="0" hidden="1" customWidth="1"/>
    <col min="16" max="16" width="11.00390625" style="0" customWidth="1"/>
    <col min="17" max="17" width="13.421875" style="0" customWidth="1"/>
    <col min="18" max="18" width="9.140625" style="0" hidden="1" customWidth="1"/>
    <col min="19" max="19" width="9.8515625" style="0" hidden="1" customWidth="1"/>
    <col min="20" max="20" width="9.140625" style="0" hidden="1" customWidth="1"/>
    <col min="21" max="21" width="0.2890625" style="0" customWidth="1"/>
  </cols>
  <sheetData>
    <row r="1" spans="1:17" ht="15.75">
      <c r="A1" s="619" t="s">
        <v>96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</row>
    <row r="2" spans="1:17" ht="15.75" thickBot="1">
      <c r="A2" s="178" t="s">
        <v>126</v>
      </c>
      <c r="B2" s="178"/>
      <c r="C2" s="178"/>
      <c r="D2" s="178"/>
      <c r="E2" s="178"/>
      <c r="F2" s="178"/>
      <c r="G2" s="178"/>
      <c r="K2" s="618" t="s">
        <v>144</v>
      </c>
      <c r="L2" s="618"/>
      <c r="M2" s="618"/>
      <c r="N2" s="618"/>
      <c r="O2" s="618"/>
      <c r="P2" s="618"/>
      <c r="Q2" s="618"/>
    </row>
    <row r="3" spans="1:17" ht="15.75" customHeight="1" thickTop="1">
      <c r="A3" s="71" t="s">
        <v>0</v>
      </c>
      <c r="B3" s="240" t="s">
        <v>1</v>
      </c>
      <c r="C3" s="265"/>
      <c r="D3" s="265"/>
      <c r="E3" s="265"/>
      <c r="F3" s="266"/>
      <c r="G3" s="364" t="s">
        <v>2</v>
      </c>
      <c r="H3" s="240" t="s">
        <v>1</v>
      </c>
      <c r="I3" s="265"/>
      <c r="J3" s="266"/>
      <c r="K3" s="364" t="s">
        <v>2</v>
      </c>
      <c r="L3" s="240" t="s">
        <v>1</v>
      </c>
      <c r="M3" s="265"/>
      <c r="N3" s="266"/>
      <c r="O3" s="240" t="s">
        <v>2</v>
      </c>
      <c r="P3" s="266"/>
      <c r="Q3" s="260" t="s">
        <v>40</v>
      </c>
    </row>
    <row r="4" spans="1:17" ht="15.75" customHeight="1" thickBot="1">
      <c r="A4" s="72"/>
      <c r="B4" s="270"/>
      <c r="C4" s="271"/>
      <c r="D4" s="271"/>
      <c r="E4" s="271"/>
      <c r="F4" s="272"/>
      <c r="G4" s="365"/>
      <c r="H4" s="270"/>
      <c r="I4" s="271"/>
      <c r="J4" s="272"/>
      <c r="K4" s="365"/>
      <c r="L4" s="270"/>
      <c r="M4" s="271"/>
      <c r="N4" s="272"/>
      <c r="O4" s="267"/>
      <c r="P4" s="269"/>
      <c r="Q4" s="382"/>
    </row>
    <row r="5" spans="1:17" ht="16.5" thickBot="1">
      <c r="A5" s="19"/>
      <c r="B5" s="273">
        <v>1</v>
      </c>
      <c r="C5" s="274"/>
      <c r="D5" s="73">
        <v>2</v>
      </c>
      <c r="E5" s="28"/>
      <c r="F5" s="24">
        <v>3</v>
      </c>
      <c r="G5" s="366"/>
      <c r="H5" s="24">
        <v>1</v>
      </c>
      <c r="I5" s="24">
        <v>2</v>
      </c>
      <c r="J5" s="24">
        <v>3</v>
      </c>
      <c r="K5" s="366"/>
      <c r="L5" s="24">
        <v>1</v>
      </c>
      <c r="M5" s="24">
        <v>2</v>
      </c>
      <c r="N5" s="24">
        <v>3</v>
      </c>
      <c r="O5" s="270"/>
      <c r="P5" s="272"/>
      <c r="Q5" s="348"/>
    </row>
    <row r="6" spans="1:17" s="82" customFormat="1" ht="15" customHeight="1">
      <c r="A6" s="617" t="s">
        <v>36</v>
      </c>
      <c r="B6" s="548" t="s">
        <v>97</v>
      </c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50"/>
      <c r="Q6" s="567"/>
    </row>
    <row r="7" spans="1:17" s="82" customFormat="1" ht="29.25" customHeight="1" thickBot="1">
      <c r="A7" s="475"/>
      <c r="B7" s="523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5"/>
      <c r="Q7" s="568"/>
    </row>
    <row r="8" spans="1:17" s="82" customFormat="1" ht="16.5" thickBot="1">
      <c r="A8" s="142" t="s">
        <v>4</v>
      </c>
      <c r="B8" s="551">
        <v>500</v>
      </c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3"/>
      <c r="Q8" s="151"/>
    </row>
    <row r="9" spans="1:17" s="82" customFormat="1" ht="30" customHeight="1">
      <c r="A9" s="476" t="s">
        <v>35</v>
      </c>
      <c r="B9" s="439" t="s">
        <v>91</v>
      </c>
      <c r="C9" s="440"/>
      <c r="D9" s="440"/>
      <c r="E9" s="440"/>
      <c r="F9" s="440"/>
      <c r="G9" s="441"/>
      <c r="H9" s="439" t="s">
        <v>79</v>
      </c>
      <c r="I9" s="440"/>
      <c r="J9" s="440"/>
      <c r="K9" s="441"/>
      <c r="L9" s="439" t="s">
        <v>92</v>
      </c>
      <c r="M9" s="440"/>
      <c r="N9" s="440"/>
      <c r="O9" s="440"/>
      <c r="P9" s="441"/>
      <c r="Q9" s="556"/>
    </row>
    <row r="10" spans="1:17" s="82" customFormat="1" ht="1.5" customHeight="1" thickBot="1">
      <c r="A10" s="477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557"/>
    </row>
    <row r="11" spans="1:17" s="82" customFormat="1" ht="16.5" thickBot="1">
      <c r="A11" s="142" t="s">
        <v>80</v>
      </c>
      <c r="B11" s="92">
        <v>60</v>
      </c>
      <c r="C11" s="154">
        <v>18</v>
      </c>
      <c r="D11" s="94"/>
      <c r="E11" s="94"/>
      <c r="F11" s="94"/>
      <c r="G11" s="95">
        <v>60</v>
      </c>
      <c r="H11" s="95">
        <v>40</v>
      </c>
      <c r="I11" s="94"/>
      <c r="J11" s="94"/>
      <c r="K11" s="95">
        <v>40</v>
      </c>
      <c r="L11" s="95">
        <v>65</v>
      </c>
      <c r="M11" s="94"/>
      <c r="N11" s="96"/>
      <c r="O11" s="94"/>
      <c r="P11" s="95">
        <v>65</v>
      </c>
      <c r="Q11" s="97">
        <v>55</v>
      </c>
    </row>
    <row r="12" spans="1:17" s="82" customFormat="1" ht="16.5" thickBot="1">
      <c r="A12" s="83" t="s">
        <v>7</v>
      </c>
      <c r="B12" s="98">
        <f>B11*B8</f>
        <v>30000</v>
      </c>
      <c r="C12" s="99"/>
      <c r="D12" s="100"/>
      <c r="E12" s="85"/>
      <c r="F12" s="85"/>
      <c r="G12" s="86">
        <f>G11*B8</f>
        <v>30000</v>
      </c>
      <c r="H12" s="86">
        <f>H11*B8</f>
        <v>20000</v>
      </c>
      <c r="I12" s="85"/>
      <c r="J12" s="85"/>
      <c r="K12" s="86">
        <f>K11*B8</f>
        <v>20000</v>
      </c>
      <c r="L12" s="86">
        <f>L11*B8</f>
        <v>32500</v>
      </c>
      <c r="M12" s="85"/>
      <c r="N12" s="101"/>
      <c r="O12" s="100"/>
      <c r="P12" s="86">
        <f>P11*B8</f>
        <v>32500</v>
      </c>
      <c r="Q12" s="84">
        <f>B8*Q11</f>
        <v>27500</v>
      </c>
    </row>
    <row r="13" spans="1:17" s="82" customFormat="1" ht="15.75" customHeight="1" thickTop="1">
      <c r="A13" s="452" t="s">
        <v>36</v>
      </c>
      <c r="B13" s="469" t="s">
        <v>98</v>
      </c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1"/>
      <c r="Q13" s="554"/>
    </row>
    <row r="14" spans="1:17" s="82" customFormat="1" ht="18.75" customHeight="1" thickBot="1">
      <c r="A14" s="475"/>
      <c r="B14" s="523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5"/>
      <c r="Q14" s="555"/>
    </row>
    <row r="15" spans="1:17" s="82" customFormat="1" ht="18.75" customHeight="1" thickBot="1">
      <c r="A15" s="142" t="s">
        <v>4</v>
      </c>
      <c r="B15" s="551">
        <v>600</v>
      </c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3"/>
      <c r="Q15" s="97"/>
    </row>
    <row r="16" spans="1:17" s="82" customFormat="1" ht="15.75" customHeight="1">
      <c r="A16" s="476" t="s">
        <v>35</v>
      </c>
      <c r="B16" s="420" t="s">
        <v>93</v>
      </c>
      <c r="C16" s="421"/>
      <c r="D16" s="421"/>
      <c r="E16" s="421"/>
      <c r="F16" s="421"/>
      <c r="G16" s="422"/>
      <c r="H16" s="420" t="s">
        <v>94</v>
      </c>
      <c r="I16" s="421"/>
      <c r="J16" s="421"/>
      <c r="K16" s="422"/>
      <c r="L16" s="420" t="s">
        <v>94</v>
      </c>
      <c r="M16" s="421"/>
      <c r="N16" s="421"/>
      <c r="O16" s="421"/>
      <c r="P16" s="422"/>
      <c r="Q16" s="573"/>
    </row>
    <row r="17" spans="1:17" s="82" customFormat="1" ht="16.5" customHeight="1" thickBot="1">
      <c r="A17" s="477"/>
      <c r="B17" s="423"/>
      <c r="C17" s="424"/>
      <c r="D17" s="424"/>
      <c r="E17" s="424"/>
      <c r="F17" s="424"/>
      <c r="G17" s="425"/>
      <c r="H17" s="423"/>
      <c r="I17" s="424"/>
      <c r="J17" s="424"/>
      <c r="K17" s="425"/>
      <c r="L17" s="423"/>
      <c r="M17" s="424"/>
      <c r="N17" s="424"/>
      <c r="O17" s="424"/>
      <c r="P17" s="425"/>
      <c r="Q17" s="574"/>
    </row>
    <row r="18" spans="1:17" s="82" customFormat="1" ht="18.75" customHeight="1" thickBot="1">
      <c r="A18" s="142" t="s">
        <v>80</v>
      </c>
      <c r="B18" s="575">
        <v>50</v>
      </c>
      <c r="C18" s="576"/>
      <c r="D18" s="194"/>
      <c r="E18" s="195"/>
      <c r="F18" s="94"/>
      <c r="G18" s="95">
        <v>50</v>
      </c>
      <c r="H18" s="95">
        <v>35</v>
      </c>
      <c r="I18" s="94"/>
      <c r="J18" s="94"/>
      <c r="K18" s="95">
        <v>35</v>
      </c>
      <c r="L18" s="95">
        <v>55</v>
      </c>
      <c r="M18" s="94"/>
      <c r="N18" s="96"/>
      <c r="O18" s="94"/>
      <c r="P18" s="95">
        <v>55</v>
      </c>
      <c r="Q18" s="97">
        <v>46</v>
      </c>
    </row>
    <row r="19" spans="1:17" s="82" customFormat="1" ht="16.5" thickBot="1">
      <c r="A19" s="83" t="s">
        <v>7</v>
      </c>
      <c r="B19" s="577">
        <f>B18*B15</f>
        <v>30000</v>
      </c>
      <c r="C19" s="578"/>
      <c r="D19" s="196">
        <f>D18*B15</f>
        <v>0</v>
      </c>
      <c r="E19" s="197"/>
      <c r="F19" s="198"/>
      <c r="G19" s="199">
        <f>G18*B15</f>
        <v>30000</v>
      </c>
      <c r="H19" s="199">
        <f>H18*B15</f>
        <v>21000</v>
      </c>
      <c r="I19" s="198"/>
      <c r="J19" s="198"/>
      <c r="K19" s="199">
        <f>K18*B15</f>
        <v>21000</v>
      </c>
      <c r="L19" s="199">
        <f>L18*B15</f>
        <v>33000</v>
      </c>
      <c r="M19" s="198"/>
      <c r="N19" s="197"/>
      <c r="O19" s="200"/>
      <c r="P19" s="199">
        <f>P18*B15</f>
        <v>33000</v>
      </c>
      <c r="Q19" s="201">
        <f>Q18*B15</f>
        <v>27600</v>
      </c>
    </row>
    <row r="20" spans="1:17" s="82" customFormat="1" ht="15.75" customHeight="1" thickTop="1">
      <c r="A20" s="452" t="s">
        <v>36</v>
      </c>
      <c r="B20" s="548" t="s">
        <v>99</v>
      </c>
      <c r="C20" s="549"/>
      <c r="D20" s="549"/>
      <c r="E20" s="549"/>
      <c r="F20" s="549"/>
      <c r="G20" s="549"/>
      <c r="H20" s="549"/>
      <c r="I20" s="549"/>
      <c r="J20" s="549"/>
      <c r="K20" s="549"/>
      <c r="L20" s="549"/>
      <c r="M20" s="549"/>
      <c r="N20" s="549"/>
      <c r="O20" s="549"/>
      <c r="P20" s="550"/>
      <c r="Q20" s="166"/>
    </row>
    <row r="21" spans="1:17" s="82" customFormat="1" ht="19.5" customHeight="1" thickBot="1">
      <c r="A21" s="453"/>
      <c r="B21" s="523"/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5"/>
      <c r="Q21" s="203"/>
    </row>
    <row r="22" spans="1:17" s="82" customFormat="1" ht="17.25" thickBot="1" thickTop="1">
      <c r="A22" s="204" t="s">
        <v>4</v>
      </c>
      <c r="B22" s="551">
        <v>250</v>
      </c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553"/>
      <c r="Q22" s="205"/>
    </row>
    <row r="23" spans="1:17" s="82" customFormat="1" ht="15.75" customHeight="1" thickTop="1">
      <c r="A23" s="620" t="s">
        <v>35</v>
      </c>
      <c r="B23" s="420" t="s">
        <v>95</v>
      </c>
      <c r="C23" s="421"/>
      <c r="D23" s="421"/>
      <c r="E23" s="421"/>
      <c r="F23" s="421"/>
      <c r="G23" s="422"/>
      <c r="H23" s="420" t="s">
        <v>79</v>
      </c>
      <c r="I23" s="421"/>
      <c r="J23" s="421"/>
      <c r="K23" s="422"/>
      <c r="L23" s="420" t="s">
        <v>92</v>
      </c>
      <c r="M23" s="421"/>
      <c r="N23" s="421"/>
      <c r="O23" s="421"/>
      <c r="P23" s="422"/>
      <c r="Q23" s="587"/>
    </row>
    <row r="24" spans="1:17" s="82" customFormat="1" ht="16.5" customHeight="1" thickBot="1">
      <c r="A24" s="621"/>
      <c r="B24" s="423"/>
      <c r="C24" s="424"/>
      <c r="D24" s="424"/>
      <c r="E24" s="424"/>
      <c r="F24" s="424"/>
      <c r="G24" s="425"/>
      <c r="H24" s="423"/>
      <c r="I24" s="424"/>
      <c r="J24" s="424"/>
      <c r="K24" s="425"/>
      <c r="L24" s="423"/>
      <c r="M24" s="424"/>
      <c r="N24" s="424"/>
      <c r="O24" s="424"/>
      <c r="P24" s="425"/>
      <c r="Q24" s="588"/>
    </row>
    <row r="25" spans="1:17" s="82" customFormat="1" ht="17.25" thickBot="1" thickTop="1">
      <c r="A25" s="83" t="s">
        <v>80</v>
      </c>
      <c r="B25" s="465">
        <v>40</v>
      </c>
      <c r="C25" s="466"/>
      <c r="D25" s="206"/>
      <c r="E25" s="96"/>
      <c r="F25" s="96"/>
      <c r="G25" s="95">
        <v>40</v>
      </c>
      <c r="H25" s="95">
        <v>38</v>
      </c>
      <c r="I25" s="94"/>
      <c r="J25" s="94"/>
      <c r="K25" s="95">
        <v>38</v>
      </c>
      <c r="L25" s="95">
        <v>45</v>
      </c>
      <c r="M25" s="96"/>
      <c r="N25" s="96"/>
      <c r="O25" s="85"/>
      <c r="P25" s="92">
        <v>45</v>
      </c>
      <c r="Q25" s="84">
        <v>41</v>
      </c>
    </row>
    <row r="26" spans="1:17" s="82" customFormat="1" ht="17.25" thickBot="1" thickTop="1">
      <c r="A26" s="83" t="s">
        <v>7</v>
      </c>
      <c r="B26" s="579">
        <f>B25*B22</f>
        <v>10000</v>
      </c>
      <c r="C26" s="581"/>
      <c r="D26" s="207">
        <f>D25*B22</f>
        <v>0</v>
      </c>
      <c r="E26" s="208"/>
      <c r="F26" s="85"/>
      <c r="G26" s="86">
        <f>G25*B22</f>
        <v>10000</v>
      </c>
      <c r="H26" s="86">
        <f>H25*B22</f>
        <v>9500</v>
      </c>
      <c r="I26" s="85"/>
      <c r="J26" s="85"/>
      <c r="K26" s="86">
        <f>K25*B22</f>
        <v>9500</v>
      </c>
      <c r="L26" s="86">
        <f>L25*B22</f>
        <v>11250</v>
      </c>
      <c r="M26" s="85"/>
      <c r="N26" s="209"/>
      <c r="O26" s="210"/>
      <c r="P26" s="86">
        <f>P25*B22</f>
        <v>11250</v>
      </c>
      <c r="Q26" s="84">
        <f>Q25*B22</f>
        <v>10250</v>
      </c>
    </row>
    <row r="27" spans="1:17" s="82" customFormat="1" ht="15.75" customHeight="1" thickTop="1">
      <c r="A27" s="452" t="s">
        <v>36</v>
      </c>
      <c r="B27" s="487" t="s">
        <v>100</v>
      </c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9"/>
      <c r="Q27" s="554"/>
    </row>
    <row r="28" spans="1:17" s="82" customFormat="1" ht="15.75" customHeight="1" thickBot="1">
      <c r="A28" s="453"/>
      <c r="B28" s="472"/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4"/>
      <c r="Q28" s="566"/>
    </row>
    <row r="29" spans="1:17" s="82" customFormat="1" ht="17.25" thickBot="1" thickTop="1">
      <c r="A29" s="83" t="s">
        <v>4</v>
      </c>
      <c r="B29" s="579">
        <v>100</v>
      </c>
      <c r="C29" s="580"/>
      <c r="D29" s="580"/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1"/>
      <c r="Q29" s="84"/>
    </row>
    <row r="30" spans="1:17" s="82" customFormat="1" ht="15.75" customHeight="1" thickTop="1">
      <c r="A30" s="452" t="s">
        <v>35</v>
      </c>
      <c r="B30" s="457" t="s">
        <v>79</v>
      </c>
      <c r="C30" s="458"/>
      <c r="D30" s="458"/>
      <c r="E30" s="458"/>
      <c r="F30" s="458"/>
      <c r="G30" s="459"/>
      <c r="H30" s="457" t="s">
        <v>83</v>
      </c>
      <c r="I30" s="458"/>
      <c r="J30" s="458"/>
      <c r="K30" s="459"/>
      <c r="L30" s="457" t="s">
        <v>83</v>
      </c>
      <c r="M30" s="458"/>
      <c r="N30" s="458"/>
      <c r="O30" s="458"/>
      <c r="P30" s="459"/>
      <c r="Q30" s="554"/>
    </row>
    <row r="31" spans="1:17" s="82" customFormat="1" ht="23.25" customHeight="1" thickBot="1">
      <c r="A31" s="453"/>
      <c r="B31" s="460"/>
      <c r="C31" s="461"/>
      <c r="D31" s="461"/>
      <c r="E31" s="461"/>
      <c r="F31" s="461"/>
      <c r="G31" s="462"/>
      <c r="H31" s="445"/>
      <c r="I31" s="424"/>
      <c r="J31" s="424"/>
      <c r="K31" s="569"/>
      <c r="L31" s="570"/>
      <c r="M31" s="571"/>
      <c r="N31" s="571"/>
      <c r="O31" s="571"/>
      <c r="P31" s="572"/>
      <c r="Q31" s="566"/>
    </row>
    <row r="32" spans="1:17" s="82" customFormat="1" ht="17.25" thickBot="1" thickTop="1">
      <c r="A32" s="83" t="s">
        <v>80</v>
      </c>
      <c r="B32" s="465">
        <v>35</v>
      </c>
      <c r="C32" s="599"/>
      <c r="D32" s="212"/>
      <c r="E32" s="213"/>
      <c r="F32" s="214"/>
      <c r="G32" s="215">
        <v>35</v>
      </c>
      <c r="H32" s="86">
        <v>33</v>
      </c>
      <c r="I32" s="85"/>
      <c r="J32" s="85"/>
      <c r="K32" s="86">
        <v>33</v>
      </c>
      <c r="L32" s="86">
        <v>40</v>
      </c>
      <c r="M32" s="85"/>
      <c r="N32" s="216"/>
      <c r="O32" s="210"/>
      <c r="P32" s="86">
        <v>40</v>
      </c>
      <c r="Q32" s="84">
        <v>36</v>
      </c>
    </row>
    <row r="33" spans="1:17" s="82" customFormat="1" ht="17.25" thickBot="1" thickTop="1">
      <c r="A33" s="83" t="s">
        <v>7</v>
      </c>
      <c r="B33" s="579">
        <f>B32*B29</f>
        <v>3500</v>
      </c>
      <c r="C33" s="598"/>
      <c r="D33" s="156">
        <f>D32*B29</f>
        <v>0</v>
      </c>
      <c r="E33" s="96"/>
      <c r="F33" s="85"/>
      <c r="G33" s="86">
        <f>G32*B29</f>
        <v>3500</v>
      </c>
      <c r="H33" s="86">
        <f>H32*B29</f>
        <v>3300</v>
      </c>
      <c r="I33" s="85"/>
      <c r="J33" s="85"/>
      <c r="K33" s="86">
        <f>K32*B29</f>
        <v>3300</v>
      </c>
      <c r="L33" s="86">
        <f>L32*B29</f>
        <v>4000</v>
      </c>
      <c r="M33" s="85"/>
      <c r="N33" s="216"/>
      <c r="O33" s="210"/>
      <c r="P33" s="86">
        <f>P32*B29</f>
        <v>4000</v>
      </c>
      <c r="Q33" s="84">
        <f>Q32*B29</f>
        <v>3600</v>
      </c>
    </row>
    <row r="34" spans="1:17" s="82" customFormat="1" ht="15.75" customHeight="1" thickTop="1">
      <c r="A34" s="452" t="s">
        <v>36</v>
      </c>
      <c r="B34" s="487" t="s">
        <v>101</v>
      </c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9"/>
      <c r="Q34" s="554"/>
    </row>
    <row r="35" spans="1:17" s="82" customFormat="1" ht="15.75" customHeight="1" thickBot="1">
      <c r="A35" s="453"/>
      <c r="B35" s="472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4"/>
      <c r="Q35" s="566"/>
    </row>
    <row r="36" spans="1:17" s="82" customFormat="1" ht="17.25" thickBot="1" thickTop="1">
      <c r="A36" s="83" t="s">
        <v>4</v>
      </c>
      <c r="B36" s="589">
        <v>350</v>
      </c>
      <c r="C36" s="590"/>
      <c r="D36" s="590"/>
      <c r="E36" s="590"/>
      <c r="F36" s="590"/>
      <c r="G36" s="590"/>
      <c r="H36" s="590"/>
      <c r="I36" s="590"/>
      <c r="J36" s="590"/>
      <c r="K36" s="590"/>
      <c r="L36" s="590"/>
      <c r="M36" s="590"/>
      <c r="N36" s="590"/>
      <c r="O36" s="590"/>
      <c r="P36" s="591"/>
      <c r="Q36" s="84"/>
    </row>
    <row r="37" spans="1:17" s="82" customFormat="1" ht="15.75" customHeight="1" thickTop="1">
      <c r="A37" s="452" t="s">
        <v>35</v>
      </c>
      <c r="B37" s="582" t="s">
        <v>79</v>
      </c>
      <c r="C37" s="583"/>
      <c r="D37" s="583"/>
      <c r="E37" s="583"/>
      <c r="F37" s="583"/>
      <c r="G37" s="584"/>
      <c r="H37" s="582" t="s">
        <v>84</v>
      </c>
      <c r="I37" s="583"/>
      <c r="J37" s="583"/>
      <c r="K37" s="584"/>
      <c r="L37" s="582" t="s">
        <v>84</v>
      </c>
      <c r="M37" s="583"/>
      <c r="N37" s="583"/>
      <c r="O37" s="583"/>
      <c r="P37" s="584"/>
      <c r="Q37" s="554"/>
    </row>
    <row r="38" spans="1:17" s="82" customFormat="1" ht="15.75" customHeight="1" thickBot="1">
      <c r="A38" s="453"/>
      <c r="B38" s="585"/>
      <c r="C38" s="532"/>
      <c r="D38" s="532"/>
      <c r="E38" s="532"/>
      <c r="F38" s="532"/>
      <c r="G38" s="586"/>
      <c r="H38" s="585"/>
      <c r="I38" s="532"/>
      <c r="J38" s="532"/>
      <c r="K38" s="586"/>
      <c r="L38" s="585"/>
      <c r="M38" s="532"/>
      <c r="N38" s="532"/>
      <c r="O38" s="532"/>
      <c r="P38" s="586"/>
      <c r="Q38" s="566"/>
    </row>
    <row r="39" spans="1:17" s="82" customFormat="1" ht="17.25" thickBot="1" thickTop="1">
      <c r="A39" s="83" t="s">
        <v>80</v>
      </c>
      <c r="B39" s="551">
        <v>45</v>
      </c>
      <c r="C39" s="592"/>
      <c r="D39" s="217">
        <v>0</v>
      </c>
      <c r="E39" s="217"/>
      <c r="F39" s="198"/>
      <c r="G39" s="86">
        <v>45</v>
      </c>
      <c r="H39" s="86">
        <v>35</v>
      </c>
      <c r="I39" s="85"/>
      <c r="J39" s="85"/>
      <c r="K39" s="86">
        <v>35</v>
      </c>
      <c r="L39" s="86">
        <v>50</v>
      </c>
      <c r="M39" s="85"/>
      <c r="N39" s="209"/>
      <c r="O39" s="85"/>
      <c r="P39" s="86">
        <v>50</v>
      </c>
      <c r="Q39" s="84">
        <v>43</v>
      </c>
    </row>
    <row r="40" spans="1:17" s="82" customFormat="1" ht="17.25" thickBot="1" thickTop="1">
      <c r="A40" s="83" t="s">
        <v>7</v>
      </c>
      <c r="B40" s="465">
        <f>B39*B36</f>
        <v>15750</v>
      </c>
      <c r="C40" s="599"/>
      <c r="D40" s="218">
        <f>D39*B36</f>
        <v>0</v>
      </c>
      <c r="E40" s="218"/>
      <c r="F40" s="214"/>
      <c r="G40" s="86">
        <f>G39*B36</f>
        <v>15750</v>
      </c>
      <c r="H40" s="86">
        <f>H39*B36</f>
        <v>12250</v>
      </c>
      <c r="I40" s="85"/>
      <c r="J40" s="85"/>
      <c r="K40" s="86">
        <f>K39*B36</f>
        <v>12250</v>
      </c>
      <c r="L40" s="86">
        <f>L39*B36</f>
        <v>17500</v>
      </c>
      <c r="M40" s="85"/>
      <c r="N40" s="216"/>
      <c r="O40" s="210"/>
      <c r="P40" s="86">
        <f>P39*B36</f>
        <v>17500</v>
      </c>
      <c r="Q40" s="84">
        <f>Q39*B36</f>
        <v>15050</v>
      </c>
    </row>
    <row r="41" spans="1:17" s="82" customFormat="1" ht="15.75" customHeight="1" thickTop="1">
      <c r="A41" s="452" t="s">
        <v>36</v>
      </c>
      <c r="B41" s="469" t="s">
        <v>102</v>
      </c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70"/>
      <c r="O41" s="470"/>
      <c r="P41" s="471"/>
      <c r="Q41" s="554"/>
    </row>
    <row r="42" spans="1:17" s="82" customFormat="1" ht="15.75" customHeight="1" thickBot="1">
      <c r="A42" s="453"/>
      <c r="B42" s="472"/>
      <c r="C42" s="473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4"/>
      <c r="Q42" s="566"/>
    </row>
    <row r="43" spans="1:17" s="82" customFormat="1" ht="17.25" thickBot="1" thickTop="1">
      <c r="A43" s="83" t="s">
        <v>4</v>
      </c>
      <c r="B43" s="579">
        <v>150</v>
      </c>
      <c r="C43" s="580"/>
      <c r="D43" s="580"/>
      <c r="E43" s="580"/>
      <c r="F43" s="580"/>
      <c r="G43" s="580"/>
      <c r="H43" s="580"/>
      <c r="I43" s="580"/>
      <c r="J43" s="580"/>
      <c r="K43" s="580"/>
      <c r="L43" s="580"/>
      <c r="M43" s="580"/>
      <c r="N43" s="580"/>
      <c r="O43" s="580"/>
      <c r="P43" s="581"/>
      <c r="Q43" s="84"/>
    </row>
    <row r="44" spans="1:17" s="82" customFormat="1" ht="15.75" customHeight="1" thickTop="1">
      <c r="A44" s="452" t="s">
        <v>35</v>
      </c>
      <c r="B44" s="457" t="s">
        <v>79</v>
      </c>
      <c r="C44" s="458"/>
      <c r="D44" s="458"/>
      <c r="E44" s="458"/>
      <c r="F44" s="458"/>
      <c r="G44" s="595"/>
      <c r="H44" s="593" t="s">
        <v>83</v>
      </c>
      <c r="I44" s="458"/>
      <c r="J44" s="458"/>
      <c r="K44" s="595"/>
      <c r="L44" s="593" t="s">
        <v>79</v>
      </c>
      <c r="M44" s="458"/>
      <c r="N44" s="458"/>
      <c r="O44" s="458"/>
      <c r="P44" s="459"/>
      <c r="Q44" s="554"/>
    </row>
    <row r="45" spans="1:17" s="82" customFormat="1" ht="12.75" customHeight="1" thickBot="1">
      <c r="A45" s="453"/>
      <c r="B45" s="460"/>
      <c r="C45" s="461"/>
      <c r="D45" s="461"/>
      <c r="E45" s="461"/>
      <c r="F45" s="461"/>
      <c r="G45" s="597"/>
      <c r="H45" s="594"/>
      <c r="I45" s="571"/>
      <c r="J45" s="571"/>
      <c r="K45" s="596"/>
      <c r="L45" s="594"/>
      <c r="M45" s="571"/>
      <c r="N45" s="571"/>
      <c r="O45" s="571"/>
      <c r="P45" s="572"/>
      <c r="Q45" s="566"/>
    </row>
    <row r="46" spans="1:17" s="82" customFormat="1" ht="9.75" customHeight="1" thickTop="1">
      <c r="A46" s="452" t="s">
        <v>80</v>
      </c>
      <c r="B46" s="436">
        <v>40</v>
      </c>
      <c r="C46" s="478"/>
      <c r="D46" s="144">
        <v>0</v>
      </c>
      <c r="E46" s="486"/>
      <c r="F46" s="481"/>
      <c r="G46" s="483">
        <v>40</v>
      </c>
      <c r="H46" s="483">
        <v>30</v>
      </c>
      <c r="I46" s="481"/>
      <c r="J46" s="481"/>
      <c r="K46" s="483">
        <v>30</v>
      </c>
      <c r="L46" s="483">
        <v>45</v>
      </c>
      <c r="M46" s="481"/>
      <c r="N46" s="457"/>
      <c r="O46" s="459"/>
      <c r="P46" s="483">
        <v>45</v>
      </c>
      <c r="Q46" s="554">
        <v>38</v>
      </c>
    </row>
    <row r="47" spans="1:17" s="82" customFormat="1" ht="9" customHeight="1" thickBot="1">
      <c r="A47" s="453"/>
      <c r="B47" s="479"/>
      <c r="C47" s="480"/>
      <c r="D47" s="155"/>
      <c r="E47" s="482"/>
      <c r="F47" s="482"/>
      <c r="G47" s="484"/>
      <c r="H47" s="484"/>
      <c r="I47" s="485"/>
      <c r="J47" s="485"/>
      <c r="K47" s="484"/>
      <c r="L47" s="484"/>
      <c r="M47" s="485"/>
      <c r="N47" s="570"/>
      <c r="O47" s="572"/>
      <c r="P47" s="484"/>
      <c r="Q47" s="566"/>
    </row>
    <row r="48" spans="1:17" s="82" customFormat="1" ht="17.25" thickBot="1" thickTop="1">
      <c r="A48" s="83" t="s">
        <v>7</v>
      </c>
      <c r="B48" s="465">
        <f>B46*B43</f>
        <v>6000</v>
      </c>
      <c r="C48" s="599"/>
      <c r="D48" s="212">
        <f>D46*B43</f>
        <v>0</v>
      </c>
      <c r="E48" s="213"/>
      <c r="F48" s="214"/>
      <c r="G48" s="86">
        <f>G46*B43</f>
        <v>6000</v>
      </c>
      <c r="H48" s="86">
        <f>H46*B43</f>
        <v>4500</v>
      </c>
      <c r="I48" s="85"/>
      <c r="J48" s="85"/>
      <c r="K48" s="86">
        <f>K46*B43</f>
        <v>4500</v>
      </c>
      <c r="L48" s="86">
        <f>L46*B43</f>
        <v>6750</v>
      </c>
      <c r="M48" s="85"/>
      <c r="N48" s="219"/>
      <c r="O48" s="220"/>
      <c r="P48" s="95">
        <f>P46*B43</f>
        <v>6750</v>
      </c>
      <c r="Q48" s="84">
        <f>B43*Q46</f>
        <v>5700</v>
      </c>
    </row>
    <row r="49" spans="1:17" s="82" customFormat="1" ht="15.75" customHeight="1" thickTop="1">
      <c r="A49" s="452" t="s">
        <v>36</v>
      </c>
      <c r="B49" s="487" t="s">
        <v>85</v>
      </c>
      <c r="C49" s="488"/>
      <c r="D49" s="488"/>
      <c r="E49" s="488"/>
      <c r="F49" s="488"/>
      <c r="G49" s="488"/>
      <c r="H49" s="488"/>
      <c r="I49" s="488"/>
      <c r="J49" s="488"/>
      <c r="K49" s="488"/>
      <c r="L49" s="488"/>
      <c r="M49" s="488"/>
      <c r="N49" s="488"/>
      <c r="O49" s="488"/>
      <c r="P49" s="489"/>
      <c r="Q49" s="554"/>
    </row>
    <row r="50" spans="1:17" s="82" customFormat="1" ht="25.5" customHeight="1" thickBot="1">
      <c r="A50" s="453"/>
      <c r="B50" s="472"/>
      <c r="C50" s="473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474"/>
      <c r="Q50" s="566"/>
    </row>
    <row r="51" spans="1:17" s="82" customFormat="1" ht="17.25" thickBot="1" thickTop="1">
      <c r="A51" s="83" t="s">
        <v>4</v>
      </c>
      <c r="B51" s="463">
        <v>50</v>
      </c>
      <c r="C51" s="535"/>
      <c r="D51" s="535"/>
      <c r="E51" s="535"/>
      <c r="F51" s="535"/>
      <c r="G51" s="535"/>
      <c r="H51" s="535"/>
      <c r="I51" s="535"/>
      <c r="J51" s="535"/>
      <c r="K51" s="535"/>
      <c r="L51" s="535"/>
      <c r="M51" s="535"/>
      <c r="N51" s="535"/>
      <c r="O51" s="535"/>
      <c r="P51" s="464"/>
      <c r="Q51" s="84"/>
    </row>
    <row r="52" spans="1:17" s="82" customFormat="1" ht="16.5" customHeight="1" thickTop="1">
      <c r="A52" s="620" t="s">
        <v>35</v>
      </c>
      <c r="B52" s="420" t="s">
        <v>79</v>
      </c>
      <c r="C52" s="421"/>
      <c r="D52" s="421"/>
      <c r="E52" s="421"/>
      <c r="F52" s="421"/>
      <c r="G52" s="422"/>
      <c r="H52" s="420" t="s">
        <v>82</v>
      </c>
      <c r="I52" s="421"/>
      <c r="J52" s="421"/>
      <c r="K52" s="422"/>
      <c r="L52" s="420" t="s">
        <v>79</v>
      </c>
      <c r="M52" s="421"/>
      <c r="N52" s="421"/>
      <c r="O52" s="421"/>
      <c r="P52" s="422"/>
      <c r="Q52" s="615"/>
    </row>
    <row r="53" spans="1:17" s="82" customFormat="1" ht="15.75" customHeight="1" thickBot="1">
      <c r="A53" s="621"/>
      <c r="B53" s="423"/>
      <c r="C53" s="424"/>
      <c r="D53" s="424"/>
      <c r="E53" s="424"/>
      <c r="F53" s="424"/>
      <c r="G53" s="425"/>
      <c r="H53" s="423"/>
      <c r="I53" s="424"/>
      <c r="J53" s="424"/>
      <c r="K53" s="425"/>
      <c r="L53" s="423"/>
      <c r="M53" s="424"/>
      <c r="N53" s="424"/>
      <c r="O53" s="424"/>
      <c r="P53" s="425"/>
      <c r="Q53" s="616"/>
    </row>
    <row r="54" spans="1:17" s="82" customFormat="1" ht="17.25" thickBot="1" thickTop="1">
      <c r="A54" s="83" t="s">
        <v>80</v>
      </c>
      <c r="B54" s="623">
        <v>35</v>
      </c>
      <c r="C54" s="624"/>
      <c r="D54" s="221"/>
      <c r="E54" s="195"/>
      <c r="F54" s="96"/>
      <c r="G54" s="95">
        <v>35</v>
      </c>
      <c r="H54" s="92">
        <v>30</v>
      </c>
      <c r="I54" s="94"/>
      <c r="J54" s="94"/>
      <c r="K54" s="95">
        <v>30</v>
      </c>
      <c r="L54" s="95">
        <v>40</v>
      </c>
      <c r="M54" s="94"/>
      <c r="N54" s="96"/>
      <c r="O54" s="94"/>
      <c r="P54" s="95">
        <v>40</v>
      </c>
      <c r="Q54" s="84">
        <v>35</v>
      </c>
    </row>
    <row r="55" spans="1:17" s="82" customFormat="1" ht="17.25" thickBot="1" thickTop="1">
      <c r="A55" s="83" t="s">
        <v>7</v>
      </c>
      <c r="B55" s="465">
        <f>B54*B51</f>
        <v>1750</v>
      </c>
      <c r="C55" s="466"/>
      <c r="D55" s="222">
        <f>D54*B51</f>
        <v>0</v>
      </c>
      <c r="E55" s="213"/>
      <c r="F55" s="85"/>
      <c r="G55" s="86">
        <f>G54*B51</f>
        <v>1750</v>
      </c>
      <c r="H55" s="86">
        <f>H54*B51</f>
        <v>1500</v>
      </c>
      <c r="I55" s="85"/>
      <c r="J55" s="85"/>
      <c r="K55" s="86">
        <f>K54*B51</f>
        <v>1500</v>
      </c>
      <c r="L55" s="86">
        <f>L54*B51</f>
        <v>2000</v>
      </c>
      <c r="M55" s="85"/>
      <c r="N55" s="209"/>
      <c r="O55" s="85"/>
      <c r="P55" s="86">
        <f>P54*B51</f>
        <v>2000</v>
      </c>
      <c r="Q55" s="84">
        <f>Q54*B51</f>
        <v>1750</v>
      </c>
    </row>
    <row r="56" spans="1:17" s="82" customFormat="1" ht="15.75" customHeight="1" thickTop="1">
      <c r="A56" s="143" t="s">
        <v>36</v>
      </c>
      <c r="B56" s="469" t="s">
        <v>103</v>
      </c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1"/>
      <c r="Q56" s="554"/>
    </row>
    <row r="57" spans="1:17" s="82" customFormat="1" ht="22.5" customHeight="1" thickBot="1">
      <c r="A57" s="83"/>
      <c r="B57" s="472"/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474"/>
      <c r="Q57" s="566"/>
    </row>
    <row r="58" spans="1:17" s="82" customFormat="1" ht="17.25" thickBot="1" thickTop="1">
      <c r="A58" s="83" t="s">
        <v>4</v>
      </c>
      <c r="B58" s="579">
        <v>60</v>
      </c>
      <c r="C58" s="580"/>
      <c r="D58" s="580"/>
      <c r="E58" s="580"/>
      <c r="F58" s="580"/>
      <c r="G58" s="580"/>
      <c r="H58" s="580"/>
      <c r="I58" s="580"/>
      <c r="J58" s="580"/>
      <c r="K58" s="580"/>
      <c r="L58" s="580"/>
      <c r="M58" s="580"/>
      <c r="N58" s="580"/>
      <c r="O58" s="580"/>
      <c r="P58" s="581"/>
      <c r="Q58" s="84"/>
    </row>
    <row r="59" spans="1:17" s="82" customFormat="1" ht="16.5" customHeight="1" thickTop="1">
      <c r="A59" s="452" t="s">
        <v>35</v>
      </c>
      <c r="B59" s="457" t="s">
        <v>79</v>
      </c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9"/>
      <c r="Q59" s="223"/>
    </row>
    <row r="60" spans="1:17" s="82" customFormat="1" ht="15.75" customHeight="1" thickBot="1">
      <c r="A60" s="453"/>
      <c r="B60" s="460"/>
      <c r="C60" s="461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62"/>
      <c r="Q60" s="224"/>
    </row>
    <row r="61" spans="1:17" s="82" customFormat="1" ht="17.25" thickBot="1" thickTop="1">
      <c r="A61" s="83" t="s">
        <v>80</v>
      </c>
      <c r="B61" s="463">
        <v>35</v>
      </c>
      <c r="C61" s="464"/>
      <c r="D61" s="225"/>
      <c r="E61" s="197"/>
      <c r="F61" s="208"/>
      <c r="G61" s="226">
        <v>35</v>
      </c>
      <c r="H61" s="215">
        <v>30</v>
      </c>
      <c r="I61" s="227"/>
      <c r="J61" s="227"/>
      <c r="K61" s="226">
        <v>30</v>
      </c>
      <c r="L61" s="226">
        <v>40</v>
      </c>
      <c r="M61" s="227"/>
      <c r="N61" s="208"/>
      <c r="O61" s="227"/>
      <c r="P61" s="226">
        <v>40</v>
      </c>
      <c r="Q61" s="84">
        <v>35</v>
      </c>
    </row>
    <row r="62" spans="1:17" s="82" customFormat="1" ht="17.25" thickBot="1" thickTop="1">
      <c r="A62" s="83" t="s">
        <v>7</v>
      </c>
      <c r="B62" s="465">
        <f>B61*B58</f>
        <v>2100</v>
      </c>
      <c r="C62" s="466"/>
      <c r="D62" s="222">
        <f>D61*B58</f>
        <v>0</v>
      </c>
      <c r="E62" s="213"/>
      <c r="F62" s="85"/>
      <c r="G62" s="86">
        <f>G61*B58</f>
        <v>2100</v>
      </c>
      <c r="H62" s="86">
        <f>H61*B58</f>
        <v>1800</v>
      </c>
      <c r="I62" s="85"/>
      <c r="J62" s="85"/>
      <c r="K62" s="86">
        <f>K61*B58</f>
        <v>1800</v>
      </c>
      <c r="L62" s="86">
        <f>L61*B58</f>
        <v>2400</v>
      </c>
      <c r="M62" s="85"/>
      <c r="N62" s="209"/>
      <c r="O62" s="85"/>
      <c r="P62" s="86">
        <f>P61*B58</f>
        <v>2400</v>
      </c>
      <c r="Q62" s="84">
        <f>Q61*B58</f>
        <v>2100</v>
      </c>
    </row>
    <row r="63" spans="1:17" s="82" customFormat="1" ht="15.75" customHeight="1" thickTop="1">
      <c r="A63" s="143" t="s">
        <v>36</v>
      </c>
      <c r="B63" s="469" t="s">
        <v>86</v>
      </c>
      <c r="C63" s="470"/>
      <c r="D63" s="470"/>
      <c r="E63" s="470"/>
      <c r="F63" s="470"/>
      <c r="G63" s="470"/>
      <c r="H63" s="470"/>
      <c r="I63" s="470"/>
      <c r="J63" s="470"/>
      <c r="K63" s="470"/>
      <c r="L63" s="470"/>
      <c r="M63" s="470"/>
      <c r="N63" s="470"/>
      <c r="O63" s="470"/>
      <c r="P63" s="471"/>
      <c r="Q63" s="223"/>
    </row>
    <row r="64" spans="1:17" s="82" customFormat="1" ht="22.5" customHeight="1" thickBot="1">
      <c r="A64" s="83"/>
      <c r="B64" s="472"/>
      <c r="C64" s="473"/>
      <c r="D64" s="473"/>
      <c r="E64" s="473"/>
      <c r="F64" s="473"/>
      <c r="G64" s="473"/>
      <c r="H64" s="473"/>
      <c r="I64" s="473"/>
      <c r="J64" s="473"/>
      <c r="K64" s="473"/>
      <c r="L64" s="473"/>
      <c r="M64" s="473"/>
      <c r="N64" s="473"/>
      <c r="O64" s="473"/>
      <c r="P64" s="474"/>
      <c r="Q64" s="224"/>
    </row>
    <row r="65" spans="1:17" s="82" customFormat="1" ht="17.25" thickBot="1" thickTop="1">
      <c r="A65" s="83" t="s">
        <v>4</v>
      </c>
      <c r="B65" s="579">
        <v>500</v>
      </c>
      <c r="C65" s="580"/>
      <c r="D65" s="580"/>
      <c r="E65" s="580"/>
      <c r="F65" s="580"/>
      <c r="G65" s="580"/>
      <c r="H65" s="580"/>
      <c r="I65" s="580"/>
      <c r="J65" s="580"/>
      <c r="K65" s="580"/>
      <c r="L65" s="580"/>
      <c r="M65" s="580"/>
      <c r="N65" s="580"/>
      <c r="O65" s="580"/>
      <c r="P65" s="581"/>
      <c r="Q65" s="84"/>
    </row>
    <row r="66" spans="1:17" s="82" customFormat="1" ht="16.5" customHeight="1" thickTop="1">
      <c r="A66" s="143" t="s">
        <v>35</v>
      </c>
      <c r="B66" s="457" t="s">
        <v>87</v>
      </c>
      <c r="C66" s="458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9"/>
      <c r="Q66" s="223"/>
    </row>
    <row r="67" spans="1:17" s="82" customFormat="1" ht="15.75" customHeight="1" thickBot="1">
      <c r="A67" s="83"/>
      <c r="B67" s="460"/>
      <c r="C67" s="461"/>
      <c r="D67" s="461"/>
      <c r="E67" s="461"/>
      <c r="F67" s="461"/>
      <c r="G67" s="461"/>
      <c r="H67" s="461"/>
      <c r="I67" s="461"/>
      <c r="J67" s="461"/>
      <c r="K67" s="461"/>
      <c r="L67" s="461"/>
      <c r="M67" s="461"/>
      <c r="N67" s="461"/>
      <c r="O67" s="461"/>
      <c r="P67" s="462"/>
      <c r="Q67" s="224"/>
    </row>
    <row r="68" spans="1:17" s="82" customFormat="1" ht="17.25" thickBot="1" thickTop="1">
      <c r="A68" s="83" t="s">
        <v>80</v>
      </c>
      <c r="B68" s="152">
        <v>45</v>
      </c>
      <c r="C68" s="153"/>
      <c r="D68" s="225"/>
      <c r="E68" s="197"/>
      <c r="F68" s="208"/>
      <c r="G68" s="226">
        <v>45</v>
      </c>
      <c r="H68" s="215">
        <v>35</v>
      </c>
      <c r="I68" s="227"/>
      <c r="J68" s="227"/>
      <c r="K68" s="226">
        <v>35</v>
      </c>
      <c r="L68" s="226">
        <v>50</v>
      </c>
      <c r="M68" s="227"/>
      <c r="N68" s="208"/>
      <c r="O68" s="227"/>
      <c r="P68" s="226">
        <v>50</v>
      </c>
      <c r="Q68" s="84">
        <v>43</v>
      </c>
    </row>
    <row r="69" spans="1:17" s="82" customFormat="1" ht="17.25" thickBot="1" thickTop="1">
      <c r="A69" s="83" t="s">
        <v>7</v>
      </c>
      <c r="B69" s="465">
        <f>B68*B65</f>
        <v>22500</v>
      </c>
      <c r="C69" s="466"/>
      <c r="D69" s="222">
        <f>D68*B65</f>
        <v>0</v>
      </c>
      <c r="E69" s="213"/>
      <c r="F69" s="85"/>
      <c r="G69" s="86">
        <f>G68*B65</f>
        <v>22500</v>
      </c>
      <c r="H69" s="86">
        <f>H68*B65</f>
        <v>17500</v>
      </c>
      <c r="I69" s="85"/>
      <c r="J69" s="85"/>
      <c r="K69" s="86">
        <f>K68*B65</f>
        <v>17500</v>
      </c>
      <c r="L69" s="86">
        <f>L68*B65</f>
        <v>25000</v>
      </c>
      <c r="M69" s="85"/>
      <c r="N69" s="209"/>
      <c r="O69" s="85"/>
      <c r="P69" s="86">
        <f>P68*B65</f>
        <v>25000</v>
      </c>
      <c r="Q69" s="84">
        <f>Q68*B65</f>
        <v>21500</v>
      </c>
    </row>
    <row r="70" spans="1:17" s="82" customFormat="1" ht="15.75" customHeight="1" thickTop="1">
      <c r="A70" s="452" t="s">
        <v>36</v>
      </c>
      <c r="B70" s="469" t="s">
        <v>88</v>
      </c>
      <c r="C70" s="470"/>
      <c r="D70" s="470"/>
      <c r="E70" s="470"/>
      <c r="F70" s="470"/>
      <c r="G70" s="470"/>
      <c r="H70" s="470"/>
      <c r="I70" s="470"/>
      <c r="J70" s="470"/>
      <c r="K70" s="470"/>
      <c r="L70" s="470"/>
      <c r="M70" s="470"/>
      <c r="N70" s="470"/>
      <c r="O70" s="470"/>
      <c r="P70" s="471"/>
      <c r="Q70" s="554"/>
    </row>
    <row r="71" spans="1:17" s="82" customFormat="1" ht="22.5" customHeight="1" thickBot="1">
      <c r="A71" s="453"/>
      <c r="B71" s="472"/>
      <c r="C71" s="473"/>
      <c r="D71" s="473"/>
      <c r="E71" s="473"/>
      <c r="F71" s="473"/>
      <c r="G71" s="473"/>
      <c r="H71" s="473"/>
      <c r="I71" s="473"/>
      <c r="J71" s="473"/>
      <c r="K71" s="473"/>
      <c r="L71" s="473"/>
      <c r="M71" s="473"/>
      <c r="N71" s="473"/>
      <c r="O71" s="473"/>
      <c r="P71" s="474"/>
      <c r="Q71" s="566"/>
    </row>
    <row r="72" spans="1:17" s="82" customFormat="1" ht="17.25" thickBot="1" thickTop="1">
      <c r="A72" s="83" t="s">
        <v>4</v>
      </c>
      <c r="B72" s="579">
        <v>1200</v>
      </c>
      <c r="C72" s="580"/>
      <c r="D72" s="580"/>
      <c r="E72" s="580"/>
      <c r="F72" s="580"/>
      <c r="G72" s="580"/>
      <c r="H72" s="580"/>
      <c r="I72" s="580"/>
      <c r="J72" s="580"/>
      <c r="K72" s="580"/>
      <c r="L72" s="580"/>
      <c r="M72" s="580"/>
      <c r="N72" s="580"/>
      <c r="O72" s="580"/>
      <c r="P72" s="581"/>
      <c r="Q72" s="84"/>
    </row>
    <row r="73" spans="1:17" s="82" customFormat="1" ht="16.5" customHeight="1" thickTop="1">
      <c r="A73" s="143" t="s">
        <v>35</v>
      </c>
      <c r="B73" s="457" t="s">
        <v>81</v>
      </c>
      <c r="C73" s="458"/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458"/>
      <c r="P73" s="459"/>
      <c r="Q73" s="223"/>
    </row>
    <row r="74" spans="1:17" s="82" customFormat="1" ht="15.75" customHeight="1" thickBot="1">
      <c r="A74" s="83"/>
      <c r="B74" s="460"/>
      <c r="C74" s="461"/>
      <c r="D74" s="461"/>
      <c r="E74" s="461"/>
      <c r="F74" s="461"/>
      <c r="G74" s="461"/>
      <c r="H74" s="461"/>
      <c r="I74" s="461"/>
      <c r="J74" s="461"/>
      <c r="K74" s="461"/>
      <c r="L74" s="461"/>
      <c r="M74" s="461"/>
      <c r="N74" s="461"/>
      <c r="O74" s="461"/>
      <c r="P74" s="462"/>
      <c r="Q74" s="224"/>
    </row>
    <row r="75" spans="1:17" s="82" customFormat="1" ht="17.25" thickBot="1" thickTop="1">
      <c r="A75" s="83" t="s">
        <v>80</v>
      </c>
      <c r="B75" s="463">
        <v>30</v>
      </c>
      <c r="C75" s="464"/>
      <c r="D75" s="225"/>
      <c r="E75" s="197"/>
      <c r="F75" s="208"/>
      <c r="G75" s="226">
        <v>30</v>
      </c>
      <c r="H75" s="215">
        <v>26</v>
      </c>
      <c r="I75" s="227"/>
      <c r="J75" s="227"/>
      <c r="K75" s="226">
        <v>26</v>
      </c>
      <c r="L75" s="226">
        <v>35</v>
      </c>
      <c r="M75" s="227"/>
      <c r="N75" s="208"/>
      <c r="O75" s="227"/>
      <c r="P75" s="226">
        <v>35</v>
      </c>
      <c r="Q75" s="84">
        <v>30</v>
      </c>
    </row>
    <row r="76" spans="1:17" s="82" customFormat="1" ht="17.25" thickBot="1" thickTop="1">
      <c r="A76" s="83" t="s">
        <v>7</v>
      </c>
      <c r="B76" s="465">
        <f>B75*B72</f>
        <v>36000</v>
      </c>
      <c r="C76" s="466"/>
      <c r="D76" s="222">
        <f>D75*B72</f>
        <v>0</v>
      </c>
      <c r="E76" s="213"/>
      <c r="F76" s="85"/>
      <c r="G76" s="86">
        <f>G75*B72</f>
        <v>36000</v>
      </c>
      <c r="H76" s="86">
        <f>H75*B72</f>
        <v>31200</v>
      </c>
      <c r="I76" s="85"/>
      <c r="J76" s="85"/>
      <c r="K76" s="86">
        <f>K75*B72</f>
        <v>31200</v>
      </c>
      <c r="L76" s="86">
        <f>L75*B72</f>
        <v>42000</v>
      </c>
      <c r="M76" s="85"/>
      <c r="N76" s="209"/>
      <c r="O76" s="85"/>
      <c r="P76" s="86">
        <f>P75*B72</f>
        <v>42000</v>
      </c>
      <c r="Q76" s="84">
        <f>Q75*B72</f>
        <v>36000</v>
      </c>
    </row>
    <row r="77" spans="1:17" s="82" customFormat="1" ht="15.75" customHeight="1" thickTop="1">
      <c r="A77" s="452" t="s">
        <v>36</v>
      </c>
      <c r="B77" s="469" t="s">
        <v>89</v>
      </c>
      <c r="C77" s="470"/>
      <c r="D77" s="470"/>
      <c r="E77" s="470"/>
      <c r="F77" s="470"/>
      <c r="G77" s="470"/>
      <c r="H77" s="470"/>
      <c r="I77" s="470"/>
      <c r="J77" s="470"/>
      <c r="K77" s="470"/>
      <c r="L77" s="470"/>
      <c r="M77" s="470"/>
      <c r="N77" s="470"/>
      <c r="O77" s="470"/>
      <c r="P77" s="471"/>
      <c r="Q77" s="554"/>
    </row>
    <row r="78" spans="1:17" s="82" customFormat="1" ht="22.5" customHeight="1" thickBot="1">
      <c r="A78" s="453"/>
      <c r="B78" s="472"/>
      <c r="C78" s="473"/>
      <c r="D78" s="473"/>
      <c r="E78" s="473"/>
      <c r="F78" s="473"/>
      <c r="G78" s="473"/>
      <c r="H78" s="473"/>
      <c r="I78" s="473"/>
      <c r="J78" s="473"/>
      <c r="K78" s="473"/>
      <c r="L78" s="473"/>
      <c r="M78" s="473"/>
      <c r="N78" s="473"/>
      <c r="O78" s="473"/>
      <c r="P78" s="474"/>
      <c r="Q78" s="566"/>
    </row>
    <row r="79" spans="1:17" s="82" customFormat="1" ht="17.25" thickBot="1" thickTop="1">
      <c r="A79" s="83" t="s">
        <v>4</v>
      </c>
      <c r="B79" s="579">
        <v>2500</v>
      </c>
      <c r="C79" s="580"/>
      <c r="D79" s="580"/>
      <c r="E79" s="580"/>
      <c r="F79" s="580"/>
      <c r="G79" s="580"/>
      <c r="H79" s="580"/>
      <c r="I79" s="580"/>
      <c r="J79" s="580"/>
      <c r="K79" s="580"/>
      <c r="L79" s="580"/>
      <c r="M79" s="580"/>
      <c r="N79" s="580"/>
      <c r="O79" s="580"/>
      <c r="P79" s="581"/>
      <c r="Q79" s="84"/>
    </row>
    <row r="80" spans="1:17" s="82" customFormat="1" ht="16.5" customHeight="1" thickTop="1">
      <c r="A80" s="452" t="s">
        <v>35</v>
      </c>
      <c r="B80" s="457" t="s">
        <v>90</v>
      </c>
      <c r="C80" s="458"/>
      <c r="D80" s="458"/>
      <c r="E80" s="458"/>
      <c r="F80" s="458"/>
      <c r="G80" s="458"/>
      <c r="H80" s="458"/>
      <c r="I80" s="458"/>
      <c r="J80" s="458"/>
      <c r="K80" s="458"/>
      <c r="L80" s="458"/>
      <c r="M80" s="458"/>
      <c r="N80" s="458"/>
      <c r="O80" s="458"/>
      <c r="P80" s="459"/>
      <c r="Q80" s="554"/>
    </row>
    <row r="81" spans="1:17" s="82" customFormat="1" ht="15.75" customHeight="1" thickBot="1">
      <c r="A81" s="453"/>
      <c r="B81" s="460"/>
      <c r="C81" s="461"/>
      <c r="D81" s="461"/>
      <c r="E81" s="461"/>
      <c r="F81" s="461"/>
      <c r="G81" s="461"/>
      <c r="H81" s="461"/>
      <c r="I81" s="461"/>
      <c r="J81" s="461"/>
      <c r="K81" s="461"/>
      <c r="L81" s="461"/>
      <c r="M81" s="461"/>
      <c r="N81" s="461"/>
      <c r="O81" s="461"/>
      <c r="P81" s="462"/>
      <c r="Q81" s="566"/>
    </row>
    <row r="82" spans="1:17" s="82" customFormat="1" ht="17.25" thickBot="1" thickTop="1">
      <c r="A82" s="83" t="s">
        <v>80</v>
      </c>
      <c r="B82" s="463">
        <v>42</v>
      </c>
      <c r="C82" s="464"/>
      <c r="D82" s="225"/>
      <c r="E82" s="197"/>
      <c r="F82" s="208"/>
      <c r="G82" s="226">
        <v>42</v>
      </c>
      <c r="H82" s="215">
        <v>38</v>
      </c>
      <c r="I82" s="227"/>
      <c r="J82" s="227"/>
      <c r="K82" s="226">
        <v>38</v>
      </c>
      <c r="L82" s="226">
        <v>45</v>
      </c>
      <c r="M82" s="227"/>
      <c r="N82" s="208"/>
      <c r="O82" s="227"/>
      <c r="P82" s="226">
        <v>45</v>
      </c>
      <c r="Q82" s="84">
        <v>41</v>
      </c>
    </row>
    <row r="83" spans="1:17" s="82" customFormat="1" ht="16.5" customHeight="1" thickBot="1" thickTop="1">
      <c r="A83" s="83" t="s">
        <v>7</v>
      </c>
      <c r="B83" s="465">
        <f>B82*B79</f>
        <v>105000</v>
      </c>
      <c r="C83" s="466"/>
      <c r="D83" s="222">
        <f>D82*B79</f>
        <v>0</v>
      </c>
      <c r="E83" s="213"/>
      <c r="F83" s="85"/>
      <c r="G83" s="86">
        <f>G82*B79</f>
        <v>105000</v>
      </c>
      <c r="H83" s="86">
        <f>H82*B79</f>
        <v>95000</v>
      </c>
      <c r="I83" s="85"/>
      <c r="J83" s="85"/>
      <c r="K83" s="86">
        <f>K82*B79</f>
        <v>95000</v>
      </c>
      <c r="L83" s="86">
        <f>L82*B79</f>
        <v>112500</v>
      </c>
      <c r="M83" s="85"/>
      <c r="N83" s="209"/>
      <c r="O83" s="85"/>
      <c r="P83" s="86">
        <f>P82*B79</f>
        <v>112500</v>
      </c>
      <c r="Q83" s="84">
        <f>Q82*B79</f>
        <v>102500</v>
      </c>
    </row>
    <row r="84" spans="1:20" s="82" customFormat="1" ht="15.75" customHeight="1" thickTop="1">
      <c r="A84" s="87" t="s">
        <v>36</v>
      </c>
      <c r="B84" s="426" t="s">
        <v>135</v>
      </c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55"/>
      <c r="Q84" s="114"/>
      <c r="R84" s="114"/>
      <c r="S84" s="114"/>
      <c r="T84" s="118"/>
    </row>
    <row r="85" spans="1:20" s="82" customFormat="1" ht="29.25" customHeight="1" thickBot="1">
      <c r="A85" s="89"/>
      <c r="B85" s="428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429"/>
      <c r="O85" s="429"/>
      <c r="P85" s="456"/>
      <c r="Q85" s="116"/>
      <c r="R85" s="116"/>
      <c r="S85" s="116"/>
      <c r="T85" s="119"/>
    </row>
    <row r="86" spans="1:20" s="82" customFormat="1" ht="17.25" thickBot="1" thickTop="1">
      <c r="A86" s="89" t="s">
        <v>4</v>
      </c>
      <c r="B86" s="436">
        <v>1200</v>
      </c>
      <c r="C86" s="437"/>
      <c r="D86" s="437"/>
      <c r="E86" s="437"/>
      <c r="F86" s="437"/>
      <c r="G86" s="437"/>
      <c r="H86" s="437"/>
      <c r="I86" s="437"/>
      <c r="J86" s="437"/>
      <c r="K86" s="437"/>
      <c r="L86" s="437"/>
      <c r="M86" s="437"/>
      <c r="N86" s="437"/>
      <c r="O86" s="437"/>
      <c r="P86" s="438"/>
      <c r="Q86" s="90"/>
      <c r="R86" s="113"/>
      <c r="S86" s="113"/>
      <c r="T86" s="113"/>
    </row>
    <row r="87" spans="1:20" s="82" customFormat="1" ht="30" customHeight="1" thickTop="1">
      <c r="A87" s="124" t="s">
        <v>35</v>
      </c>
      <c r="B87" s="426" t="s">
        <v>104</v>
      </c>
      <c r="C87" s="427"/>
      <c r="D87" s="427"/>
      <c r="E87" s="427"/>
      <c r="F87" s="427"/>
      <c r="G87" s="454"/>
      <c r="H87" s="563" t="s">
        <v>104</v>
      </c>
      <c r="I87" s="440"/>
      <c r="J87" s="440"/>
      <c r="K87" s="564"/>
      <c r="L87" s="560" t="s">
        <v>104</v>
      </c>
      <c r="M87" s="561"/>
      <c r="N87" s="561"/>
      <c r="O87" s="561"/>
      <c r="P87" s="562"/>
      <c r="Q87" s="139"/>
      <c r="R87" s="113"/>
      <c r="S87" s="113"/>
      <c r="T87" s="113"/>
    </row>
    <row r="88" spans="1:20" s="82" customFormat="1" ht="1.5" customHeight="1" thickBot="1">
      <c r="A88" s="89"/>
      <c r="B88" s="115"/>
      <c r="C88" s="116"/>
      <c r="D88" s="116"/>
      <c r="E88" s="116"/>
      <c r="F88" s="116"/>
      <c r="G88" s="117"/>
      <c r="H88" s="91"/>
      <c r="I88" s="91"/>
      <c r="J88" s="91"/>
      <c r="K88" s="91"/>
      <c r="L88" s="91"/>
      <c r="M88" s="91"/>
      <c r="N88" s="91"/>
      <c r="O88" s="91"/>
      <c r="P88" s="91"/>
      <c r="Q88" s="125"/>
      <c r="R88" s="113"/>
      <c r="S88" s="113"/>
      <c r="T88" s="113"/>
    </row>
    <row r="89" spans="1:20" s="82" customFormat="1" ht="16.5" thickBot="1">
      <c r="A89" s="228" t="s">
        <v>136</v>
      </c>
      <c r="B89" s="92">
        <v>23</v>
      </c>
      <c r="C89" s="93">
        <v>18</v>
      </c>
      <c r="D89" s="94"/>
      <c r="E89" s="94"/>
      <c r="F89" s="94"/>
      <c r="G89" s="95">
        <v>23</v>
      </c>
      <c r="H89" s="95">
        <v>13</v>
      </c>
      <c r="I89" s="94"/>
      <c r="J89" s="94"/>
      <c r="K89" s="95">
        <v>13</v>
      </c>
      <c r="L89" s="95">
        <v>25</v>
      </c>
      <c r="M89" s="94"/>
      <c r="N89" s="96"/>
      <c r="O89" s="94"/>
      <c r="P89" s="95">
        <v>25</v>
      </c>
      <c r="Q89" s="97">
        <v>20</v>
      </c>
      <c r="R89" s="113"/>
      <c r="S89" s="113"/>
      <c r="T89" s="113"/>
    </row>
    <row r="90" spans="1:20" s="82" customFormat="1" ht="16.5" thickBot="1">
      <c r="A90" s="83" t="s">
        <v>7</v>
      </c>
      <c r="B90" s="98">
        <f>B89*B86</f>
        <v>27600</v>
      </c>
      <c r="C90" s="99"/>
      <c r="D90" s="100"/>
      <c r="E90" s="85"/>
      <c r="F90" s="85"/>
      <c r="G90" s="86">
        <f>G89*B86</f>
        <v>27600</v>
      </c>
      <c r="H90" s="86">
        <f>H89*B86</f>
        <v>15600</v>
      </c>
      <c r="I90" s="85"/>
      <c r="J90" s="85"/>
      <c r="K90" s="86">
        <f>K89*B86</f>
        <v>15600</v>
      </c>
      <c r="L90" s="86">
        <f>L89*B86</f>
        <v>30000</v>
      </c>
      <c r="M90" s="85"/>
      <c r="N90" s="101"/>
      <c r="O90" s="100"/>
      <c r="P90" s="86">
        <f>P89*B86</f>
        <v>30000</v>
      </c>
      <c r="Q90" s="84">
        <f>B86*Q89</f>
        <v>24000</v>
      </c>
      <c r="R90" s="113"/>
      <c r="S90" s="113"/>
      <c r="T90" s="113"/>
    </row>
    <row r="91" spans="1:20" s="82" customFormat="1" ht="15.75" customHeight="1" thickTop="1">
      <c r="A91" s="143" t="s">
        <v>36</v>
      </c>
      <c r="B91" s="426" t="s">
        <v>137</v>
      </c>
      <c r="C91" s="427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55"/>
      <c r="Q91" s="146"/>
      <c r="R91" s="146"/>
      <c r="S91" s="146"/>
      <c r="T91" s="147"/>
    </row>
    <row r="92" spans="1:20" s="82" customFormat="1" ht="29.25" customHeight="1" thickBot="1">
      <c r="A92" s="142"/>
      <c r="B92" s="428"/>
      <c r="C92" s="429"/>
      <c r="D92" s="429"/>
      <c r="E92" s="429"/>
      <c r="F92" s="429"/>
      <c r="G92" s="429"/>
      <c r="H92" s="429"/>
      <c r="I92" s="429"/>
      <c r="J92" s="429"/>
      <c r="K92" s="429"/>
      <c r="L92" s="429"/>
      <c r="M92" s="429"/>
      <c r="N92" s="429"/>
      <c r="O92" s="429"/>
      <c r="P92" s="456"/>
      <c r="Q92" s="149"/>
      <c r="R92" s="149"/>
      <c r="S92" s="149"/>
      <c r="T92" s="150"/>
    </row>
    <row r="93" spans="1:20" s="82" customFormat="1" ht="17.25" thickBot="1" thickTop="1">
      <c r="A93" s="142" t="s">
        <v>4</v>
      </c>
      <c r="B93" s="436">
        <v>1200</v>
      </c>
      <c r="C93" s="437"/>
      <c r="D93" s="437"/>
      <c r="E93" s="437"/>
      <c r="F93" s="437"/>
      <c r="G93" s="437"/>
      <c r="H93" s="437"/>
      <c r="I93" s="437"/>
      <c r="J93" s="437"/>
      <c r="K93" s="437"/>
      <c r="L93" s="437"/>
      <c r="M93" s="437"/>
      <c r="N93" s="437"/>
      <c r="O93" s="437"/>
      <c r="P93" s="438"/>
      <c r="Q93" s="151"/>
      <c r="R93" s="113"/>
      <c r="S93" s="113"/>
      <c r="T93" s="113"/>
    </row>
    <row r="94" spans="1:20" s="82" customFormat="1" ht="30" customHeight="1" thickTop="1">
      <c r="A94" s="141" t="s">
        <v>35</v>
      </c>
      <c r="B94" s="426" t="s">
        <v>104</v>
      </c>
      <c r="C94" s="427"/>
      <c r="D94" s="427"/>
      <c r="E94" s="427"/>
      <c r="F94" s="427"/>
      <c r="G94" s="454"/>
      <c r="H94" s="563" t="s">
        <v>104</v>
      </c>
      <c r="I94" s="440"/>
      <c r="J94" s="440"/>
      <c r="K94" s="564"/>
      <c r="L94" s="560" t="s">
        <v>104</v>
      </c>
      <c r="M94" s="561"/>
      <c r="N94" s="561"/>
      <c r="O94" s="561"/>
      <c r="P94" s="562"/>
      <c r="Q94" s="139"/>
      <c r="R94" s="113"/>
      <c r="S94" s="113"/>
      <c r="T94" s="113"/>
    </row>
    <row r="95" spans="1:20" s="82" customFormat="1" ht="1.5" customHeight="1" thickBot="1">
      <c r="A95" s="142"/>
      <c r="B95" s="148"/>
      <c r="C95" s="149"/>
      <c r="D95" s="149"/>
      <c r="E95" s="149"/>
      <c r="F95" s="149"/>
      <c r="G95" s="117"/>
      <c r="H95" s="91"/>
      <c r="I95" s="91"/>
      <c r="J95" s="91"/>
      <c r="K95" s="91"/>
      <c r="L95" s="91"/>
      <c r="M95" s="91"/>
      <c r="N95" s="91"/>
      <c r="O95" s="91"/>
      <c r="P95" s="91"/>
      <c r="Q95" s="157"/>
      <c r="R95" s="113"/>
      <c r="S95" s="113"/>
      <c r="T95" s="113"/>
    </row>
    <row r="96" spans="1:20" s="82" customFormat="1" ht="16.5" thickBot="1">
      <c r="A96" s="142" t="s">
        <v>80</v>
      </c>
      <c r="B96" s="92">
        <v>12</v>
      </c>
      <c r="C96" s="154">
        <v>18</v>
      </c>
      <c r="D96" s="94"/>
      <c r="E96" s="94"/>
      <c r="F96" s="94"/>
      <c r="G96" s="95">
        <v>12</v>
      </c>
      <c r="H96" s="95">
        <v>18</v>
      </c>
      <c r="I96" s="94"/>
      <c r="J96" s="94"/>
      <c r="K96" s="95">
        <v>18</v>
      </c>
      <c r="L96" s="95">
        <v>13</v>
      </c>
      <c r="M96" s="94"/>
      <c r="N96" s="96"/>
      <c r="O96" s="94"/>
      <c r="P96" s="95">
        <v>13</v>
      </c>
      <c r="Q96" s="97">
        <v>14</v>
      </c>
      <c r="R96" s="113"/>
      <c r="S96" s="113"/>
      <c r="T96" s="113"/>
    </row>
    <row r="97" spans="1:20" s="82" customFormat="1" ht="16.5" thickBot="1">
      <c r="A97" s="83" t="s">
        <v>7</v>
      </c>
      <c r="B97" s="98">
        <f>B96*B93</f>
        <v>14400</v>
      </c>
      <c r="C97" s="99"/>
      <c r="D97" s="100"/>
      <c r="E97" s="85"/>
      <c r="F97" s="85"/>
      <c r="G97" s="86">
        <f>G96*B93</f>
        <v>14400</v>
      </c>
      <c r="H97" s="86">
        <f>H96*B93</f>
        <v>21600</v>
      </c>
      <c r="I97" s="85"/>
      <c r="J97" s="85"/>
      <c r="K97" s="86">
        <f>K96*B93</f>
        <v>21600</v>
      </c>
      <c r="L97" s="86">
        <f>L96*B93</f>
        <v>15600</v>
      </c>
      <c r="M97" s="85"/>
      <c r="N97" s="101"/>
      <c r="O97" s="100"/>
      <c r="P97" s="86">
        <f>P96*B93</f>
        <v>15600</v>
      </c>
      <c r="Q97" s="84">
        <f>B93*Q96</f>
        <v>16800</v>
      </c>
      <c r="R97" s="113"/>
      <c r="S97" s="113"/>
      <c r="T97" s="113"/>
    </row>
    <row r="98" spans="1:20" s="82" customFormat="1" ht="15.75" customHeight="1" thickTop="1">
      <c r="A98" s="452" t="s">
        <v>36</v>
      </c>
      <c r="B98" s="426" t="s">
        <v>138</v>
      </c>
      <c r="C98" s="600"/>
      <c r="D98" s="600"/>
      <c r="E98" s="600"/>
      <c r="F98" s="600"/>
      <c r="G98" s="600"/>
      <c r="H98" s="600"/>
      <c r="I98" s="600"/>
      <c r="J98" s="600"/>
      <c r="K98" s="600"/>
      <c r="L98" s="600"/>
      <c r="M98" s="600"/>
      <c r="N98" s="600"/>
      <c r="O98" s="600"/>
      <c r="P98" s="600"/>
      <c r="Q98" s="600"/>
      <c r="R98" s="600"/>
      <c r="S98" s="600"/>
      <c r="T98" s="601"/>
    </row>
    <row r="99" spans="1:20" s="82" customFormat="1" ht="28.5" customHeight="1" thickBot="1">
      <c r="A99" s="475"/>
      <c r="B99" s="602"/>
      <c r="C99" s="603"/>
      <c r="D99" s="603"/>
      <c r="E99" s="603"/>
      <c r="F99" s="603"/>
      <c r="G99" s="603"/>
      <c r="H99" s="603"/>
      <c r="I99" s="603"/>
      <c r="J99" s="603"/>
      <c r="K99" s="603"/>
      <c r="L99" s="603"/>
      <c r="M99" s="603"/>
      <c r="N99" s="603"/>
      <c r="O99" s="603"/>
      <c r="P99" s="603"/>
      <c r="Q99" s="603"/>
      <c r="R99" s="603"/>
      <c r="S99" s="603"/>
      <c r="T99" s="604"/>
    </row>
    <row r="100" spans="1:20" s="82" customFormat="1" ht="20.25" customHeight="1" thickBot="1">
      <c r="A100" s="89" t="s">
        <v>4</v>
      </c>
      <c r="B100" s="629">
        <v>3000</v>
      </c>
      <c r="C100" s="630"/>
      <c r="D100" s="630"/>
      <c r="E100" s="630"/>
      <c r="F100" s="630"/>
      <c r="G100" s="630"/>
      <c r="H100" s="630"/>
      <c r="I100" s="630"/>
      <c r="J100" s="630"/>
      <c r="K100" s="630"/>
      <c r="L100" s="630"/>
      <c r="M100" s="630"/>
      <c r="N100" s="630"/>
      <c r="O100" s="630"/>
      <c r="P100" s="631"/>
      <c r="Q100" s="140"/>
      <c r="R100" s="113"/>
      <c r="S100" s="113"/>
      <c r="T100" s="113"/>
    </row>
    <row r="101" spans="1:20" s="82" customFormat="1" ht="32.25" customHeight="1" thickTop="1">
      <c r="A101" s="617" t="s">
        <v>35</v>
      </c>
      <c r="B101" s="426" t="s">
        <v>104</v>
      </c>
      <c r="C101" s="427"/>
      <c r="D101" s="427"/>
      <c r="E101" s="427"/>
      <c r="F101" s="427"/>
      <c r="G101" s="427"/>
      <c r="H101" s="420" t="s">
        <v>105</v>
      </c>
      <c r="I101" s="421"/>
      <c r="J101" s="421"/>
      <c r="K101" s="422"/>
      <c r="L101" s="420" t="s">
        <v>104</v>
      </c>
      <c r="M101" s="421"/>
      <c r="N101" s="421"/>
      <c r="O101" s="421"/>
      <c r="P101" s="422"/>
      <c r="Q101" s="91"/>
      <c r="R101" s="113"/>
      <c r="S101" s="113"/>
      <c r="T101" s="113"/>
    </row>
    <row r="102" spans="1:20" s="82" customFormat="1" ht="18" customHeight="1" thickBot="1">
      <c r="A102" s="475"/>
      <c r="B102" s="533"/>
      <c r="C102" s="534"/>
      <c r="D102" s="534"/>
      <c r="E102" s="534"/>
      <c r="F102" s="534"/>
      <c r="G102" s="534"/>
      <c r="H102" s="423"/>
      <c r="I102" s="424"/>
      <c r="J102" s="424"/>
      <c r="K102" s="425"/>
      <c r="L102" s="423"/>
      <c r="M102" s="424"/>
      <c r="N102" s="424"/>
      <c r="O102" s="424"/>
      <c r="P102" s="425"/>
      <c r="Q102" s="421">
        <v>18</v>
      </c>
      <c r="R102" s="113"/>
      <c r="S102" s="113"/>
      <c r="T102" s="113"/>
    </row>
    <row r="103" spans="1:20" s="82" customFormat="1" ht="16.5" thickBot="1">
      <c r="A103" s="89" t="s">
        <v>80</v>
      </c>
      <c r="B103" s="92">
        <v>18</v>
      </c>
      <c r="C103" s="93">
        <v>18</v>
      </c>
      <c r="D103" s="94"/>
      <c r="E103" s="94"/>
      <c r="F103" s="94"/>
      <c r="G103" s="95">
        <v>18</v>
      </c>
      <c r="H103" s="95">
        <v>16</v>
      </c>
      <c r="I103" s="94"/>
      <c r="J103" s="94"/>
      <c r="K103" s="95">
        <v>16</v>
      </c>
      <c r="L103" s="95">
        <v>20</v>
      </c>
      <c r="M103" s="94"/>
      <c r="N103" s="96"/>
      <c r="O103" s="94"/>
      <c r="P103" s="95">
        <v>20</v>
      </c>
      <c r="Q103" s="532"/>
      <c r="R103" s="113"/>
      <c r="S103" s="113"/>
      <c r="T103" s="113"/>
    </row>
    <row r="104" spans="1:20" s="82" customFormat="1" ht="16.5" thickBot="1">
      <c r="A104" s="83" t="s">
        <v>7</v>
      </c>
      <c r="B104" s="98">
        <f>B103*B100</f>
        <v>54000</v>
      </c>
      <c r="C104" s="99"/>
      <c r="D104" s="100"/>
      <c r="E104" s="85"/>
      <c r="F104" s="85"/>
      <c r="G104" s="86">
        <f>G103*B100</f>
        <v>54000</v>
      </c>
      <c r="H104" s="86">
        <f>H103*B100</f>
        <v>48000</v>
      </c>
      <c r="I104" s="85"/>
      <c r="J104" s="85"/>
      <c r="K104" s="86">
        <f>K103*B100</f>
        <v>48000</v>
      </c>
      <c r="L104" s="86">
        <f>L103*B100</f>
        <v>60000</v>
      </c>
      <c r="M104" s="85"/>
      <c r="N104" s="101"/>
      <c r="O104" s="100"/>
      <c r="P104" s="86">
        <f>P103*B100</f>
        <v>60000</v>
      </c>
      <c r="Q104" s="84">
        <v>54000</v>
      </c>
      <c r="R104" s="113"/>
      <c r="S104" s="113"/>
      <c r="T104" s="113"/>
    </row>
    <row r="105" spans="1:20" s="82" customFormat="1" ht="15.75" customHeight="1" thickTop="1">
      <c r="A105" s="452" t="s">
        <v>36</v>
      </c>
      <c r="B105" s="426" t="s">
        <v>139</v>
      </c>
      <c r="C105" s="427"/>
      <c r="D105" s="427"/>
      <c r="E105" s="427"/>
      <c r="F105" s="427"/>
      <c r="G105" s="427"/>
      <c r="H105" s="427"/>
      <c r="I105" s="427"/>
      <c r="J105" s="427"/>
      <c r="K105" s="427"/>
      <c r="L105" s="427"/>
      <c r="M105" s="427"/>
      <c r="N105" s="427"/>
      <c r="O105" s="427"/>
      <c r="P105" s="427"/>
      <c r="Q105" s="114"/>
      <c r="R105" s="114"/>
      <c r="S105" s="114"/>
      <c r="T105" s="118"/>
    </row>
    <row r="106" spans="1:20" s="82" customFormat="1" ht="29.25" customHeight="1" thickBot="1">
      <c r="A106" s="475"/>
      <c r="B106" s="428"/>
      <c r="C106" s="429"/>
      <c r="D106" s="429"/>
      <c r="E106" s="429"/>
      <c r="F106" s="429"/>
      <c r="G106" s="429"/>
      <c r="H106" s="429"/>
      <c r="I106" s="429"/>
      <c r="J106" s="429"/>
      <c r="K106" s="429"/>
      <c r="L106" s="429"/>
      <c r="M106" s="429"/>
      <c r="N106" s="429"/>
      <c r="O106" s="429"/>
      <c r="P106" s="429"/>
      <c r="Q106" s="116"/>
      <c r="R106" s="116"/>
      <c r="S106" s="116"/>
      <c r="T106" s="119"/>
    </row>
    <row r="107" spans="1:20" s="82" customFormat="1" ht="17.25" thickBot="1" thickTop="1">
      <c r="A107" s="89" t="s">
        <v>4</v>
      </c>
      <c r="B107" s="463">
        <v>20</v>
      </c>
      <c r="C107" s="535"/>
      <c r="D107" s="535"/>
      <c r="E107" s="535"/>
      <c r="F107" s="535"/>
      <c r="G107" s="535"/>
      <c r="H107" s="535"/>
      <c r="I107" s="535"/>
      <c r="J107" s="535"/>
      <c r="K107" s="535"/>
      <c r="L107" s="535"/>
      <c r="M107" s="535"/>
      <c r="N107" s="535"/>
      <c r="O107" s="535"/>
      <c r="P107" s="464"/>
      <c r="Q107" s="90"/>
      <c r="R107" s="113"/>
      <c r="S107" s="113"/>
      <c r="T107" s="113"/>
    </row>
    <row r="108" spans="1:20" s="82" customFormat="1" ht="30" customHeight="1" thickTop="1">
      <c r="A108" s="476" t="s">
        <v>35</v>
      </c>
      <c r="B108" s="430" t="s">
        <v>107</v>
      </c>
      <c r="C108" s="431"/>
      <c r="D108" s="431"/>
      <c r="E108" s="431"/>
      <c r="F108" s="431"/>
      <c r="G108" s="432"/>
      <c r="H108" s="444" t="s">
        <v>108</v>
      </c>
      <c r="I108" s="421"/>
      <c r="J108" s="421"/>
      <c r="K108" s="422"/>
      <c r="L108" s="420" t="s">
        <v>109</v>
      </c>
      <c r="M108" s="421"/>
      <c r="N108" s="421"/>
      <c r="O108" s="421"/>
      <c r="P108" s="422"/>
      <c r="Q108" s="556"/>
      <c r="R108" s="113"/>
      <c r="S108" s="113"/>
      <c r="T108" s="113"/>
    </row>
    <row r="109" spans="1:20" s="82" customFormat="1" ht="15.75" customHeight="1" thickBot="1">
      <c r="A109" s="477"/>
      <c r="B109" s="433"/>
      <c r="C109" s="434"/>
      <c r="D109" s="434"/>
      <c r="E109" s="434"/>
      <c r="F109" s="434"/>
      <c r="G109" s="435"/>
      <c r="H109" s="445"/>
      <c r="I109" s="424"/>
      <c r="J109" s="424"/>
      <c r="K109" s="425"/>
      <c r="L109" s="423"/>
      <c r="M109" s="424"/>
      <c r="N109" s="424"/>
      <c r="O109" s="424"/>
      <c r="P109" s="425"/>
      <c r="Q109" s="557"/>
      <c r="R109" s="113"/>
      <c r="S109" s="113"/>
      <c r="T109" s="113"/>
    </row>
    <row r="110" spans="1:20" s="82" customFormat="1" ht="16.5" thickBot="1">
      <c r="A110" s="89" t="s">
        <v>80</v>
      </c>
      <c r="B110" s="92">
        <v>500</v>
      </c>
      <c r="C110" s="93">
        <v>18</v>
      </c>
      <c r="D110" s="94"/>
      <c r="E110" s="94"/>
      <c r="F110" s="94"/>
      <c r="G110" s="95">
        <v>500</v>
      </c>
      <c r="H110" s="95">
        <v>420</v>
      </c>
      <c r="I110" s="94"/>
      <c r="J110" s="94"/>
      <c r="K110" s="95">
        <v>420</v>
      </c>
      <c r="L110" s="95">
        <v>510</v>
      </c>
      <c r="M110" s="94"/>
      <c r="N110" s="96"/>
      <c r="O110" s="94"/>
      <c r="P110" s="95">
        <v>510</v>
      </c>
      <c r="Q110" s="97">
        <v>476</v>
      </c>
      <c r="R110" s="113"/>
      <c r="S110" s="113"/>
      <c r="T110" s="113"/>
    </row>
    <row r="111" spans="1:20" s="82" customFormat="1" ht="16.5" thickBot="1">
      <c r="A111" s="83" t="s">
        <v>7</v>
      </c>
      <c r="B111" s="98">
        <f>B110*B107</f>
        <v>10000</v>
      </c>
      <c r="C111" s="99"/>
      <c r="D111" s="100"/>
      <c r="E111" s="85"/>
      <c r="F111" s="85"/>
      <c r="G111" s="86">
        <f>G110*B107</f>
        <v>10000</v>
      </c>
      <c r="H111" s="86">
        <f>H110*B107</f>
        <v>8400</v>
      </c>
      <c r="I111" s="85"/>
      <c r="J111" s="85"/>
      <c r="K111" s="86">
        <f>K110*B107</f>
        <v>8400</v>
      </c>
      <c r="L111" s="86">
        <f>L110*B107</f>
        <v>10200</v>
      </c>
      <c r="M111" s="85"/>
      <c r="N111" s="101"/>
      <c r="O111" s="100"/>
      <c r="P111" s="86">
        <f>P110*B107</f>
        <v>10200</v>
      </c>
      <c r="Q111" s="84">
        <f>B107*Q110</f>
        <v>9520</v>
      </c>
      <c r="R111" s="113"/>
      <c r="S111" s="113"/>
      <c r="T111" s="113"/>
    </row>
    <row r="112" spans="1:20" s="82" customFormat="1" ht="15.75" customHeight="1" thickTop="1">
      <c r="A112" s="452" t="s">
        <v>36</v>
      </c>
      <c r="B112" s="426" t="s">
        <v>140</v>
      </c>
      <c r="C112" s="427"/>
      <c r="D112" s="427"/>
      <c r="E112" s="427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114"/>
      <c r="R112" s="114"/>
      <c r="S112" s="114"/>
      <c r="T112" s="118"/>
    </row>
    <row r="113" spans="1:20" s="82" customFormat="1" ht="29.25" customHeight="1" thickBot="1">
      <c r="A113" s="475"/>
      <c r="B113" s="428"/>
      <c r="C113" s="429"/>
      <c r="D113" s="429"/>
      <c r="E113" s="429"/>
      <c r="F113" s="429"/>
      <c r="G113" s="429"/>
      <c r="H113" s="429"/>
      <c r="I113" s="429"/>
      <c r="J113" s="429"/>
      <c r="K113" s="429"/>
      <c r="L113" s="429"/>
      <c r="M113" s="429"/>
      <c r="N113" s="429"/>
      <c r="O113" s="429"/>
      <c r="P113" s="429"/>
      <c r="Q113" s="116"/>
      <c r="R113" s="116"/>
      <c r="S113" s="116"/>
      <c r="T113" s="119"/>
    </row>
    <row r="114" spans="1:20" s="82" customFormat="1" ht="17.25" thickBot="1" thickTop="1">
      <c r="A114" s="89" t="s">
        <v>4</v>
      </c>
      <c r="B114" s="436">
        <v>50</v>
      </c>
      <c r="C114" s="437"/>
      <c r="D114" s="437"/>
      <c r="E114" s="437"/>
      <c r="F114" s="437"/>
      <c r="G114" s="437"/>
      <c r="H114" s="437"/>
      <c r="I114" s="437"/>
      <c r="J114" s="437"/>
      <c r="K114" s="437"/>
      <c r="L114" s="437"/>
      <c r="M114" s="437"/>
      <c r="N114" s="437"/>
      <c r="O114" s="437"/>
      <c r="P114" s="438"/>
      <c r="Q114" s="90"/>
      <c r="R114" s="113"/>
      <c r="S114" s="113"/>
      <c r="T114" s="113"/>
    </row>
    <row r="115" spans="1:20" s="82" customFormat="1" ht="30" customHeight="1" thickTop="1">
      <c r="A115" s="476" t="s">
        <v>35</v>
      </c>
      <c r="B115" s="430" t="s">
        <v>110</v>
      </c>
      <c r="C115" s="431"/>
      <c r="D115" s="431"/>
      <c r="E115" s="431"/>
      <c r="F115" s="431"/>
      <c r="G115" s="432"/>
      <c r="H115" s="444" t="s">
        <v>111</v>
      </c>
      <c r="I115" s="421"/>
      <c r="J115" s="421"/>
      <c r="K115" s="422"/>
      <c r="L115" s="446" t="s">
        <v>112</v>
      </c>
      <c r="M115" s="447"/>
      <c r="N115" s="447"/>
      <c r="O115" s="447"/>
      <c r="P115" s="447"/>
      <c r="Q115" s="448"/>
      <c r="R115" s="113"/>
      <c r="S115" s="113"/>
      <c r="T115" s="113"/>
    </row>
    <row r="116" spans="1:20" s="82" customFormat="1" ht="15.75" customHeight="1" thickBot="1">
      <c r="A116" s="477"/>
      <c r="B116" s="433"/>
      <c r="C116" s="434"/>
      <c r="D116" s="434"/>
      <c r="E116" s="434"/>
      <c r="F116" s="434"/>
      <c r="G116" s="435"/>
      <c r="H116" s="445"/>
      <c r="I116" s="424"/>
      <c r="J116" s="424"/>
      <c r="K116" s="425"/>
      <c r="L116" s="449"/>
      <c r="M116" s="450"/>
      <c r="N116" s="450"/>
      <c r="O116" s="450"/>
      <c r="P116" s="450"/>
      <c r="Q116" s="451"/>
      <c r="R116" s="113"/>
      <c r="S116" s="113"/>
      <c r="T116" s="113"/>
    </row>
    <row r="117" spans="1:20" s="82" customFormat="1" ht="16.5" thickBot="1">
      <c r="A117" s="89"/>
      <c r="B117" s="92">
        <v>350</v>
      </c>
      <c r="C117" s="93">
        <v>18</v>
      </c>
      <c r="D117" s="94"/>
      <c r="E117" s="94"/>
      <c r="F117" s="94"/>
      <c r="G117" s="95">
        <v>350</v>
      </c>
      <c r="H117" s="95">
        <v>290</v>
      </c>
      <c r="I117" s="94"/>
      <c r="J117" s="94"/>
      <c r="K117" s="95">
        <v>290</v>
      </c>
      <c r="L117" s="95">
        <v>360</v>
      </c>
      <c r="M117" s="94"/>
      <c r="N117" s="96"/>
      <c r="O117" s="94"/>
      <c r="P117" s="95">
        <v>360</v>
      </c>
      <c r="Q117" s="97">
        <v>333</v>
      </c>
      <c r="R117" s="113"/>
      <c r="S117" s="113"/>
      <c r="T117" s="113"/>
    </row>
    <row r="118" spans="1:20" s="82" customFormat="1" ht="16.5" thickBot="1">
      <c r="A118" s="83" t="s">
        <v>7</v>
      </c>
      <c r="B118" s="98">
        <f>B117*B114</f>
        <v>17500</v>
      </c>
      <c r="C118" s="99"/>
      <c r="D118" s="100"/>
      <c r="E118" s="85"/>
      <c r="F118" s="85"/>
      <c r="G118" s="86">
        <f>G117*B114</f>
        <v>17500</v>
      </c>
      <c r="H118" s="86">
        <f>H117*B114</f>
        <v>14500</v>
      </c>
      <c r="I118" s="85"/>
      <c r="J118" s="85"/>
      <c r="K118" s="86">
        <f>K117*B114</f>
        <v>14500</v>
      </c>
      <c r="L118" s="86">
        <f>L117*B114</f>
        <v>18000</v>
      </c>
      <c r="M118" s="85"/>
      <c r="N118" s="101"/>
      <c r="O118" s="100"/>
      <c r="P118" s="86">
        <f>P117*B114</f>
        <v>18000</v>
      </c>
      <c r="Q118" s="84">
        <f>B114*Q117</f>
        <v>16650</v>
      </c>
      <c r="R118" s="113"/>
      <c r="S118" s="113"/>
      <c r="T118" s="113"/>
    </row>
    <row r="119" spans="1:20" s="82" customFormat="1" ht="15.75" customHeight="1" thickTop="1">
      <c r="A119" s="452" t="s">
        <v>36</v>
      </c>
      <c r="B119" s="426" t="s">
        <v>141</v>
      </c>
      <c r="C119" s="427"/>
      <c r="D119" s="427"/>
      <c r="E119" s="427"/>
      <c r="F119" s="427"/>
      <c r="G119" s="427"/>
      <c r="H119" s="427"/>
      <c r="I119" s="427"/>
      <c r="J119" s="427"/>
      <c r="K119" s="427"/>
      <c r="L119" s="427"/>
      <c r="M119" s="427"/>
      <c r="N119" s="427"/>
      <c r="O119" s="427"/>
      <c r="P119" s="427"/>
      <c r="Q119" s="114"/>
      <c r="R119" s="114"/>
      <c r="S119" s="114"/>
      <c r="T119" s="118"/>
    </row>
    <row r="120" spans="1:20" s="82" customFormat="1" ht="29.25" customHeight="1" thickBot="1">
      <c r="A120" s="475"/>
      <c r="B120" s="428"/>
      <c r="C120" s="429"/>
      <c r="D120" s="429"/>
      <c r="E120" s="429"/>
      <c r="F120" s="429"/>
      <c r="G120" s="429"/>
      <c r="H120" s="429"/>
      <c r="I120" s="429"/>
      <c r="J120" s="429"/>
      <c r="K120" s="429"/>
      <c r="L120" s="429"/>
      <c r="M120" s="429"/>
      <c r="N120" s="429"/>
      <c r="O120" s="429"/>
      <c r="P120" s="429"/>
      <c r="Q120" s="116"/>
      <c r="R120" s="116"/>
      <c r="S120" s="116"/>
      <c r="T120" s="119"/>
    </row>
    <row r="121" spans="1:20" s="82" customFormat="1" ht="17.25" thickBot="1" thickTop="1">
      <c r="A121" s="89" t="s">
        <v>4</v>
      </c>
      <c r="B121" s="436">
        <v>250</v>
      </c>
      <c r="C121" s="437"/>
      <c r="D121" s="437"/>
      <c r="E121" s="437"/>
      <c r="F121" s="437"/>
      <c r="G121" s="437"/>
      <c r="H121" s="437"/>
      <c r="I121" s="437"/>
      <c r="J121" s="437"/>
      <c r="K121" s="437"/>
      <c r="L121" s="437"/>
      <c r="M121" s="437"/>
      <c r="N121" s="437"/>
      <c r="O121" s="437"/>
      <c r="P121" s="438"/>
      <c r="Q121" s="90"/>
      <c r="R121" s="113"/>
      <c r="S121" s="113"/>
      <c r="T121" s="113"/>
    </row>
    <row r="122" spans="1:20" s="82" customFormat="1" ht="30" customHeight="1" thickTop="1">
      <c r="A122" s="476" t="s">
        <v>35</v>
      </c>
      <c r="B122" s="430" t="s">
        <v>113</v>
      </c>
      <c r="C122" s="431"/>
      <c r="D122" s="431"/>
      <c r="E122" s="431"/>
      <c r="F122" s="431"/>
      <c r="G122" s="432"/>
      <c r="H122" s="439" t="s">
        <v>114</v>
      </c>
      <c r="I122" s="440"/>
      <c r="J122" s="440"/>
      <c r="K122" s="441"/>
      <c r="L122" s="430" t="s">
        <v>110</v>
      </c>
      <c r="M122" s="442"/>
      <c r="N122" s="442"/>
      <c r="O122" s="442"/>
      <c r="P122" s="443"/>
      <c r="Q122" s="158"/>
      <c r="R122" s="113"/>
      <c r="S122" s="113"/>
      <c r="T122" s="113"/>
    </row>
    <row r="123" spans="1:20" s="82" customFormat="1" ht="1.5" customHeight="1" thickBot="1">
      <c r="A123" s="477"/>
      <c r="B123" s="433"/>
      <c r="C123" s="434"/>
      <c r="D123" s="434"/>
      <c r="E123" s="434"/>
      <c r="F123" s="434"/>
      <c r="G123" s="435"/>
      <c r="H123" s="91"/>
      <c r="I123" s="91"/>
      <c r="J123" s="91"/>
      <c r="K123" s="91"/>
      <c r="L123" s="159"/>
      <c r="M123" s="160"/>
      <c r="N123" s="160"/>
      <c r="O123" s="160"/>
      <c r="P123" s="160"/>
      <c r="Q123" s="161"/>
      <c r="R123" s="113"/>
      <c r="S123" s="113"/>
      <c r="T123" s="113"/>
    </row>
    <row r="124" spans="1:20" s="82" customFormat="1" ht="16.5" thickBot="1">
      <c r="A124" s="89" t="s">
        <v>80</v>
      </c>
      <c r="B124" s="92">
        <v>350</v>
      </c>
      <c r="C124" s="93">
        <v>18</v>
      </c>
      <c r="D124" s="94"/>
      <c r="E124" s="94"/>
      <c r="F124" s="94"/>
      <c r="G124" s="95">
        <v>350</v>
      </c>
      <c r="H124" s="95">
        <v>370</v>
      </c>
      <c r="I124" s="94"/>
      <c r="J124" s="94"/>
      <c r="K124" s="95">
        <v>370</v>
      </c>
      <c r="L124" s="95">
        <v>350</v>
      </c>
      <c r="M124" s="94"/>
      <c r="N124" s="96"/>
      <c r="O124" s="94"/>
      <c r="P124" s="95">
        <v>350</v>
      </c>
      <c r="Q124" s="97">
        <v>356</v>
      </c>
      <c r="R124" s="113"/>
      <c r="S124" s="113"/>
      <c r="T124" s="113"/>
    </row>
    <row r="125" spans="1:20" s="82" customFormat="1" ht="16.5" thickBot="1">
      <c r="A125" s="83" t="s">
        <v>7</v>
      </c>
      <c r="B125" s="98">
        <f>B124*B121</f>
        <v>87500</v>
      </c>
      <c r="C125" s="99"/>
      <c r="D125" s="100"/>
      <c r="E125" s="85"/>
      <c r="F125" s="85"/>
      <c r="G125" s="86">
        <f>G124*B121</f>
        <v>87500</v>
      </c>
      <c r="H125" s="86">
        <f>H124*B121</f>
        <v>92500</v>
      </c>
      <c r="I125" s="85"/>
      <c r="J125" s="85"/>
      <c r="K125" s="86">
        <v>92500</v>
      </c>
      <c r="L125" s="86">
        <f>L124*B121</f>
        <v>87500</v>
      </c>
      <c r="M125" s="85"/>
      <c r="N125" s="101"/>
      <c r="O125" s="100"/>
      <c r="P125" s="86">
        <f>P124*B121</f>
        <v>87500</v>
      </c>
      <c r="Q125" s="84">
        <f>Q124*B121</f>
        <v>89000</v>
      </c>
      <c r="R125" s="113"/>
      <c r="S125" s="113"/>
      <c r="T125" s="113"/>
    </row>
    <row r="126" spans="1:20" s="82" customFormat="1" ht="15.75" customHeight="1" thickTop="1">
      <c r="A126" s="452" t="s">
        <v>36</v>
      </c>
      <c r="B126" s="426" t="s">
        <v>142</v>
      </c>
      <c r="C126" s="427"/>
      <c r="D126" s="427"/>
      <c r="E126" s="427"/>
      <c r="F126" s="427"/>
      <c r="G126" s="427"/>
      <c r="H126" s="427"/>
      <c r="I126" s="427"/>
      <c r="J126" s="427"/>
      <c r="K126" s="427"/>
      <c r="L126" s="427"/>
      <c r="M126" s="427"/>
      <c r="N126" s="427"/>
      <c r="O126" s="427"/>
      <c r="P126" s="427"/>
      <c r="Q126" s="114"/>
      <c r="R126" s="114"/>
      <c r="S126" s="114"/>
      <c r="T126" s="118"/>
    </row>
    <row r="127" spans="1:20" s="82" customFormat="1" ht="29.25" customHeight="1" thickBot="1">
      <c r="A127" s="475"/>
      <c r="B127" s="428"/>
      <c r="C127" s="429"/>
      <c r="D127" s="429"/>
      <c r="E127" s="429"/>
      <c r="F127" s="429"/>
      <c r="G127" s="429"/>
      <c r="H127" s="429"/>
      <c r="I127" s="429"/>
      <c r="J127" s="429"/>
      <c r="K127" s="429"/>
      <c r="L127" s="429"/>
      <c r="M127" s="429"/>
      <c r="N127" s="429"/>
      <c r="O127" s="429"/>
      <c r="P127" s="429"/>
      <c r="Q127" s="116"/>
      <c r="R127" s="116"/>
      <c r="S127" s="116"/>
      <c r="T127" s="119"/>
    </row>
    <row r="128" spans="1:20" s="82" customFormat="1" ht="16.5" thickBot="1" thickTop="1">
      <c r="A128" s="89" t="s">
        <v>4</v>
      </c>
      <c r="B128" s="605">
        <v>300</v>
      </c>
      <c r="C128" s="606"/>
      <c r="D128" s="606"/>
      <c r="E128" s="606"/>
      <c r="F128" s="606"/>
      <c r="G128" s="606"/>
      <c r="H128" s="606"/>
      <c r="I128" s="606"/>
      <c r="J128" s="606"/>
      <c r="K128" s="606"/>
      <c r="L128" s="606"/>
      <c r="M128" s="606"/>
      <c r="N128" s="606"/>
      <c r="O128" s="606"/>
      <c r="P128" s="607"/>
      <c r="Q128" s="126"/>
      <c r="R128" s="127"/>
      <c r="S128" s="127"/>
      <c r="T128" s="127"/>
    </row>
    <row r="129" spans="1:20" s="82" customFormat="1" ht="30" customHeight="1" thickTop="1">
      <c r="A129" s="476" t="s">
        <v>35</v>
      </c>
      <c r="B129" s="430" t="s">
        <v>115</v>
      </c>
      <c r="C129" s="431"/>
      <c r="D129" s="431"/>
      <c r="E129" s="431"/>
      <c r="F129" s="431"/>
      <c r="G129" s="432"/>
      <c r="H129" s="512" t="s">
        <v>116</v>
      </c>
      <c r="I129" s="513"/>
      <c r="J129" s="513"/>
      <c r="K129" s="514"/>
      <c r="L129" s="430" t="s">
        <v>116</v>
      </c>
      <c r="M129" s="442"/>
      <c r="N129" s="442"/>
      <c r="O129" s="442"/>
      <c r="P129" s="443"/>
      <c r="Q129" s="158"/>
      <c r="R129" s="127"/>
      <c r="S129" s="127"/>
      <c r="T129" s="127"/>
    </row>
    <row r="130" spans="1:20" s="82" customFormat="1" ht="1.5" customHeight="1" thickBot="1">
      <c r="A130" s="477"/>
      <c r="B130" s="433"/>
      <c r="C130" s="434"/>
      <c r="D130" s="434"/>
      <c r="E130" s="434"/>
      <c r="F130" s="434"/>
      <c r="G130" s="435"/>
      <c r="H130" s="128"/>
      <c r="I130" s="128"/>
      <c r="J130" s="128"/>
      <c r="K130" s="128"/>
      <c r="L130" s="159"/>
      <c r="M130" s="160"/>
      <c r="N130" s="160"/>
      <c r="O130" s="160"/>
      <c r="P130" s="160"/>
      <c r="Q130" s="161"/>
      <c r="R130" s="127"/>
      <c r="S130" s="127"/>
      <c r="T130" s="127"/>
    </row>
    <row r="131" spans="1:20" s="82" customFormat="1" ht="15.75" thickBot="1">
      <c r="A131" s="89" t="s">
        <v>80</v>
      </c>
      <c r="B131" s="129">
        <v>13</v>
      </c>
      <c r="C131" s="102">
        <v>18</v>
      </c>
      <c r="D131" s="103"/>
      <c r="E131" s="103"/>
      <c r="F131" s="103"/>
      <c r="G131" s="130">
        <v>13</v>
      </c>
      <c r="H131" s="130">
        <v>13</v>
      </c>
      <c r="I131" s="103"/>
      <c r="J131" s="103"/>
      <c r="K131" s="130">
        <v>13</v>
      </c>
      <c r="L131" s="130">
        <v>14</v>
      </c>
      <c r="M131" s="103"/>
      <c r="N131" s="131"/>
      <c r="O131" s="103"/>
      <c r="P131" s="130">
        <v>14</v>
      </c>
      <c r="Q131" s="132">
        <v>13</v>
      </c>
      <c r="R131" s="127"/>
      <c r="S131" s="127"/>
      <c r="T131" s="127"/>
    </row>
    <row r="132" spans="1:20" s="82" customFormat="1" ht="15.75" thickBot="1">
      <c r="A132" s="83" t="s">
        <v>7</v>
      </c>
      <c r="B132" s="133">
        <f>B131*B128</f>
        <v>3900</v>
      </c>
      <c r="C132" s="134"/>
      <c r="D132" s="135"/>
      <c r="E132" s="88"/>
      <c r="F132" s="88"/>
      <c r="G132" s="136">
        <f>G131*B128</f>
        <v>3900</v>
      </c>
      <c r="H132" s="136">
        <f>H131*B128</f>
        <v>3900</v>
      </c>
      <c r="I132" s="88"/>
      <c r="J132" s="88"/>
      <c r="K132" s="136">
        <f>K131*B128</f>
        <v>3900</v>
      </c>
      <c r="L132" s="136">
        <f>L131*B128</f>
        <v>4200</v>
      </c>
      <c r="M132" s="88"/>
      <c r="N132" s="137"/>
      <c r="O132" s="135"/>
      <c r="P132" s="136">
        <f>P131*B128</f>
        <v>4200</v>
      </c>
      <c r="Q132" s="138">
        <f>B128*Q131</f>
        <v>3900</v>
      </c>
      <c r="R132" s="127"/>
      <c r="S132" s="127"/>
      <c r="T132" s="127"/>
    </row>
    <row r="133" spans="1:20" s="82" customFormat="1" ht="16.5" customHeight="1" thickTop="1">
      <c r="A133" s="452" t="s">
        <v>36</v>
      </c>
      <c r="B133" s="457" t="s">
        <v>117</v>
      </c>
      <c r="C133" s="458"/>
      <c r="D133" s="458"/>
      <c r="E133" s="458"/>
      <c r="F133" s="458"/>
      <c r="G133" s="458"/>
      <c r="H133" s="458"/>
      <c r="I133" s="458"/>
      <c r="J133" s="458"/>
      <c r="K133" s="458"/>
      <c r="L133" s="458"/>
      <c r="M133" s="458"/>
      <c r="N133" s="458"/>
      <c r="O133" s="458"/>
      <c r="P133" s="459"/>
      <c r="Q133" s="467"/>
      <c r="R133" s="127"/>
      <c r="S133" s="127"/>
      <c r="T133" s="127"/>
    </row>
    <row r="134" spans="1:20" s="82" customFormat="1" ht="29.25" customHeight="1" thickBot="1">
      <c r="A134" s="475"/>
      <c r="B134" s="585"/>
      <c r="C134" s="532"/>
      <c r="D134" s="532"/>
      <c r="E134" s="532"/>
      <c r="F134" s="532"/>
      <c r="G134" s="532"/>
      <c r="H134" s="532"/>
      <c r="I134" s="532"/>
      <c r="J134" s="532"/>
      <c r="K134" s="532"/>
      <c r="L134" s="532"/>
      <c r="M134" s="532"/>
      <c r="N134" s="532"/>
      <c r="O134" s="532"/>
      <c r="P134" s="586"/>
      <c r="Q134" s="468"/>
      <c r="R134" s="127"/>
      <c r="S134" s="127"/>
      <c r="T134" s="127"/>
    </row>
    <row r="135" spans="1:20" s="82" customFormat="1" ht="15.75" thickBot="1">
      <c r="A135" s="89" t="s">
        <v>4</v>
      </c>
      <c r="B135" s="501">
        <v>20000</v>
      </c>
      <c r="C135" s="502"/>
      <c r="D135" s="502"/>
      <c r="E135" s="502"/>
      <c r="F135" s="502"/>
      <c r="G135" s="502"/>
      <c r="H135" s="502"/>
      <c r="I135" s="502"/>
      <c r="J135" s="502"/>
      <c r="K135" s="502"/>
      <c r="L135" s="502"/>
      <c r="M135" s="502"/>
      <c r="N135" s="502"/>
      <c r="O135" s="502"/>
      <c r="P135" s="503"/>
      <c r="Q135" s="126"/>
      <c r="R135" s="127"/>
      <c r="S135" s="127"/>
      <c r="T135" s="127"/>
    </row>
    <row r="136" spans="1:20" s="82" customFormat="1" ht="30" customHeight="1">
      <c r="A136" s="476" t="s">
        <v>35</v>
      </c>
      <c r="B136" s="538" t="s">
        <v>118</v>
      </c>
      <c r="C136" s="539"/>
      <c r="D136" s="539"/>
      <c r="E136" s="539"/>
      <c r="F136" s="539"/>
      <c r="G136" s="540"/>
      <c r="H136" s="538" t="s">
        <v>118</v>
      </c>
      <c r="I136" s="539"/>
      <c r="J136" s="539"/>
      <c r="K136" s="540"/>
      <c r="L136" s="538" t="s">
        <v>118</v>
      </c>
      <c r="M136" s="539"/>
      <c r="N136" s="539"/>
      <c r="O136" s="539"/>
      <c r="P136" s="540"/>
      <c r="Q136" s="412"/>
      <c r="R136" s="127"/>
      <c r="S136" s="127"/>
      <c r="T136" s="127"/>
    </row>
    <row r="137" spans="1:20" s="82" customFormat="1" ht="15.75" customHeight="1" thickBot="1">
      <c r="A137" s="477"/>
      <c r="B137" s="541"/>
      <c r="C137" s="542"/>
      <c r="D137" s="542"/>
      <c r="E137" s="542"/>
      <c r="F137" s="542"/>
      <c r="G137" s="543"/>
      <c r="H137" s="541"/>
      <c r="I137" s="542"/>
      <c r="J137" s="542"/>
      <c r="K137" s="543"/>
      <c r="L137" s="541"/>
      <c r="M137" s="542"/>
      <c r="N137" s="542"/>
      <c r="O137" s="542"/>
      <c r="P137" s="543"/>
      <c r="Q137" s="413"/>
      <c r="R137" s="127"/>
      <c r="S137" s="127"/>
      <c r="T137" s="127"/>
    </row>
    <row r="138" spans="1:20" s="82" customFormat="1" ht="15.75" thickBot="1">
      <c r="A138" s="89" t="s">
        <v>80</v>
      </c>
      <c r="B138" s="167">
        <v>6</v>
      </c>
      <c r="C138" s="168">
        <v>18</v>
      </c>
      <c r="D138" s="169"/>
      <c r="E138" s="169"/>
      <c r="F138" s="169"/>
      <c r="G138" s="170">
        <v>6</v>
      </c>
      <c r="H138" s="170">
        <v>5.3</v>
      </c>
      <c r="I138" s="169"/>
      <c r="J138" s="169"/>
      <c r="K138" s="170">
        <v>5.3</v>
      </c>
      <c r="L138" s="170">
        <v>6.7</v>
      </c>
      <c r="M138" s="169"/>
      <c r="N138" s="171"/>
      <c r="O138" s="169"/>
      <c r="P138" s="170">
        <v>6.9</v>
      </c>
      <c r="Q138" s="132">
        <v>6</v>
      </c>
      <c r="R138" s="127"/>
      <c r="S138" s="127"/>
      <c r="T138" s="127"/>
    </row>
    <row r="139" spans="1:20" s="82" customFormat="1" ht="15.75" thickBot="1">
      <c r="A139" s="83" t="s">
        <v>7</v>
      </c>
      <c r="B139" s="172">
        <f>B138*B135</f>
        <v>120000</v>
      </c>
      <c r="C139" s="173"/>
      <c r="D139" s="174"/>
      <c r="E139" s="175"/>
      <c r="F139" s="175"/>
      <c r="G139" s="176">
        <f>G138*B135</f>
        <v>120000</v>
      </c>
      <c r="H139" s="176">
        <f>H138*B135</f>
        <v>106000</v>
      </c>
      <c r="I139" s="175"/>
      <c r="J139" s="175"/>
      <c r="K139" s="176">
        <f>K138*B135</f>
        <v>106000</v>
      </c>
      <c r="L139" s="176">
        <f>L138*B135</f>
        <v>134000</v>
      </c>
      <c r="M139" s="175"/>
      <c r="N139" s="177"/>
      <c r="O139" s="174"/>
      <c r="P139" s="176">
        <f>P138*B135</f>
        <v>138000</v>
      </c>
      <c r="Q139" s="138">
        <f>B135*Q138</f>
        <v>120000</v>
      </c>
      <c r="R139" s="127"/>
      <c r="S139" s="127"/>
      <c r="T139" s="127"/>
    </row>
    <row r="140" spans="1:20" s="82" customFormat="1" ht="16.5" customHeight="1" thickTop="1">
      <c r="A140" s="452" t="s">
        <v>36</v>
      </c>
      <c r="B140" s="608" t="s">
        <v>120</v>
      </c>
      <c r="C140" s="609"/>
      <c r="D140" s="609"/>
      <c r="E140" s="609"/>
      <c r="F140" s="609"/>
      <c r="G140" s="609"/>
      <c r="H140" s="609"/>
      <c r="I140" s="609"/>
      <c r="J140" s="609"/>
      <c r="K140" s="609"/>
      <c r="L140" s="609"/>
      <c r="M140" s="609"/>
      <c r="N140" s="609"/>
      <c r="O140" s="609"/>
      <c r="P140" s="610"/>
      <c r="Q140" s="467"/>
      <c r="R140" s="127"/>
      <c r="S140" s="127"/>
      <c r="T140" s="127"/>
    </row>
    <row r="141" spans="1:20" s="82" customFormat="1" ht="29.25" customHeight="1" thickBot="1">
      <c r="A141" s="475"/>
      <c r="B141" s="611"/>
      <c r="C141" s="612"/>
      <c r="D141" s="612"/>
      <c r="E141" s="612"/>
      <c r="F141" s="612"/>
      <c r="G141" s="612"/>
      <c r="H141" s="612"/>
      <c r="I141" s="612"/>
      <c r="J141" s="612"/>
      <c r="K141" s="612"/>
      <c r="L141" s="612"/>
      <c r="M141" s="612"/>
      <c r="N141" s="612"/>
      <c r="O141" s="612"/>
      <c r="P141" s="613"/>
      <c r="Q141" s="468"/>
      <c r="R141" s="127"/>
      <c r="S141" s="127"/>
      <c r="T141" s="127"/>
    </row>
    <row r="142" spans="1:20" s="82" customFormat="1" ht="15.75" thickBot="1">
      <c r="A142" s="89" t="s">
        <v>4</v>
      </c>
      <c r="B142" s="634">
        <v>600</v>
      </c>
      <c r="C142" s="635"/>
      <c r="D142" s="635"/>
      <c r="E142" s="635"/>
      <c r="F142" s="635"/>
      <c r="G142" s="635"/>
      <c r="H142" s="635"/>
      <c r="I142" s="635"/>
      <c r="J142" s="635"/>
      <c r="K142" s="635"/>
      <c r="L142" s="635"/>
      <c r="M142" s="635"/>
      <c r="N142" s="635"/>
      <c r="O142" s="635"/>
      <c r="P142" s="636"/>
      <c r="Q142" s="126"/>
      <c r="R142" s="127"/>
      <c r="S142" s="127"/>
      <c r="T142" s="127"/>
    </row>
    <row r="143" spans="1:20" s="82" customFormat="1" ht="30" customHeight="1">
      <c r="A143" s="476" t="s">
        <v>35</v>
      </c>
      <c r="B143" s="538" t="s">
        <v>119</v>
      </c>
      <c r="C143" s="539"/>
      <c r="D143" s="539"/>
      <c r="E143" s="539"/>
      <c r="F143" s="539"/>
      <c r="G143" s="540"/>
      <c r="H143" s="538" t="s">
        <v>119</v>
      </c>
      <c r="I143" s="539"/>
      <c r="J143" s="539"/>
      <c r="K143" s="540"/>
      <c r="L143" s="538" t="s">
        <v>119</v>
      </c>
      <c r="M143" s="539"/>
      <c r="N143" s="539"/>
      <c r="O143" s="539"/>
      <c r="P143" s="540"/>
      <c r="Q143" s="412"/>
      <c r="R143" s="127"/>
      <c r="S143" s="127"/>
      <c r="T143" s="127"/>
    </row>
    <row r="144" spans="1:20" s="82" customFormat="1" ht="15.75" customHeight="1" thickBot="1">
      <c r="A144" s="477"/>
      <c r="B144" s="541"/>
      <c r="C144" s="542"/>
      <c r="D144" s="542"/>
      <c r="E144" s="542"/>
      <c r="F144" s="542"/>
      <c r="G144" s="543"/>
      <c r="H144" s="541"/>
      <c r="I144" s="542"/>
      <c r="J144" s="542"/>
      <c r="K144" s="543"/>
      <c r="L144" s="541"/>
      <c r="M144" s="542"/>
      <c r="N144" s="542"/>
      <c r="O144" s="542"/>
      <c r="P144" s="543"/>
      <c r="Q144" s="413"/>
      <c r="R144" s="127"/>
      <c r="S144" s="127"/>
      <c r="T144" s="127"/>
    </row>
    <row r="145" spans="1:20" s="82" customFormat="1" ht="15.75" thickBot="1">
      <c r="A145" s="89" t="s">
        <v>80</v>
      </c>
      <c r="B145" s="129">
        <v>75</v>
      </c>
      <c r="C145" s="102">
        <v>18</v>
      </c>
      <c r="D145" s="103"/>
      <c r="E145" s="103"/>
      <c r="F145" s="103"/>
      <c r="G145" s="130">
        <v>75</v>
      </c>
      <c r="H145" s="130">
        <v>70</v>
      </c>
      <c r="I145" s="103"/>
      <c r="J145" s="103"/>
      <c r="K145" s="130">
        <v>70</v>
      </c>
      <c r="L145" s="130">
        <v>80</v>
      </c>
      <c r="M145" s="103"/>
      <c r="N145" s="131"/>
      <c r="O145" s="103"/>
      <c r="P145" s="130">
        <v>80</v>
      </c>
      <c r="Q145" s="132">
        <v>75</v>
      </c>
      <c r="R145" s="127"/>
      <c r="S145" s="127"/>
      <c r="T145" s="127"/>
    </row>
    <row r="146" spans="1:20" s="82" customFormat="1" ht="15.75" thickBot="1">
      <c r="A146" s="83" t="s">
        <v>7</v>
      </c>
      <c r="B146" s="133">
        <v>45000</v>
      </c>
      <c r="C146" s="134"/>
      <c r="D146" s="135"/>
      <c r="E146" s="88"/>
      <c r="F146" s="88"/>
      <c r="G146" s="133">
        <v>45000</v>
      </c>
      <c r="H146" s="136">
        <f>H145*B142</f>
        <v>42000</v>
      </c>
      <c r="I146" s="88"/>
      <c r="J146" s="88"/>
      <c r="K146" s="136">
        <f>K145*B142</f>
        <v>42000</v>
      </c>
      <c r="L146" s="136">
        <f>L145*B142</f>
        <v>48000</v>
      </c>
      <c r="M146" s="88"/>
      <c r="N146" s="137"/>
      <c r="O146" s="135"/>
      <c r="P146" s="136">
        <f>P145*B142</f>
        <v>48000</v>
      </c>
      <c r="Q146" s="138">
        <f>Q145*B142</f>
        <v>45000</v>
      </c>
      <c r="R146" s="127"/>
      <c r="S146" s="127"/>
      <c r="T146" s="127"/>
    </row>
    <row r="147" spans="1:20" s="82" customFormat="1" ht="16.5" customHeight="1" thickTop="1">
      <c r="A147" s="452" t="s">
        <v>36</v>
      </c>
      <c r="B147" s="469" t="s">
        <v>123</v>
      </c>
      <c r="C147" s="470"/>
      <c r="D147" s="470"/>
      <c r="E147" s="470"/>
      <c r="F147" s="470"/>
      <c r="G147" s="470"/>
      <c r="H147" s="470"/>
      <c r="I147" s="470"/>
      <c r="J147" s="470"/>
      <c r="K147" s="470"/>
      <c r="L147" s="470"/>
      <c r="M147" s="470"/>
      <c r="N147" s="470"/>
      <c r="O147" s="470"/>
      <c r="P147" s="471"/>
      <c r="Q147" s="467"/>
      <c r="R147" s="127"/>
      <c r="S147" s="127"/>
      <c r="T147" s="127"/>
    </row>
    <row r="148" spans="1:20" s="82" customFormat="1" ht="29.25" customHeight="1" thickBot="1">
      <c r="A148" s="475"/>
      <c r="B148" s="523"/>
      <c r="C148" s="524"/>
      <c r="D148" s="524"/>
      <c r="E148" s="524"/>
      <c r="F148" s="524"/>
      <c r="G148" s="524"/>
      <c r="H148" s="524"/>
      <c r="I148" s="524"/>
      <c r="J148" s="524"/>
      <c r="K148" s="524"/>
      <c r="L148" s="524"/>
      <c r="M148" s="524"/>
      <c r="N148" s="524"/>
      <c r="O148" s="524"/>
      <c r="P148" s="525"/>
      <c r="Q148" s="468"/>
      <c r="R148" s="127"/>
      <c r="S148" s="127"/>
      <c r="T148" s="127"/>
    </row>
    <row r="149" spans="1:20" s="82" customFormat="1" ht="15.75" thickBot="1">
      <c r="A149" s="89" t="s">
        <v>4</v>
      </c>
      <c r="B149" s="501">
        <v>16</v>
      </c>
      <c r="C149" s="502"/>
      <c r="D149" s="502"/>
      <c r="E149" s="502"/>
      <c r="F149" s="502"/>
      <c r="G149" s="502"/>
      <c r="H149" s="502"/>
      <c r="I149" s="502"/>
      <c r="J149" s="502"/>
      <c r="K149" s="502"/>
      <c r="L149" s="502"/>
      <c r="M149" s="502"/>
      <c r="N149" s="502"/>
      <c r="O149" s="502"/>
      <c r="P149" s="503"/>
      <c r="Q149" s="126"/>
      <c r="R149" s="127"/>
      <c r="S149" s="127"/>
      <c r="T149" s="127"/>
    </row>
    <row r="150" spans="1:20" s="82" customFormat="1" ht="30" customHeight="1">
      <c r="A150" s="476" t="s">
        <v>35</v>
      </c>
      <c r="B150" s="512" t="s">
        <v>121</v>
      </c>
      <c r="C150" s="513"/>
      <c r="D150" s="513"/>
      <c r="E150" s="513"/>
      <c r="F150" s="513"/>
      <c r="G150" s="514"/>
      <c r="H150" s="512" t="s">
        <v>121</v>
      </c>
      <c r="I150" s="513"/>
      <c r="J150" s="513"/>
      <c r="K150" s="514"/>
      <c r="L150" s="512" t="s">
        <v>122</v>
      </c>
      <c r="M150" s="513"/>
      <c r="N150" s="513"/>
      <c r="O150" s="513"/>
      <c r="P150" s="514"/>
      <c r="Q150" s="412"/>
      <c r="R150" s="127"/>
      <c r="S150" s="127"/>
      <c r="T150" s="127"/>
    </row>
    <row r="151" spans="1:20" s="82" customFormat="1" ht="1.5" customHeight="1" thickBot="1">
      <c r="A151" s="477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413"/>
      <c r="R151" s="127"/>
      <c r="S151" s="127"/>
      <c r="T151" s="127"/>
    </row>
    <row r="152" spans="1:20" s="82" customFormat="1" ht="15.75" thickBot="1">
      <c r="A152" s="89" t="s">
        <v>80</v>
      </c>
      <c r="B152" s="129">
        <v>1364</v>
      </c>
      <c r="C152" s="102">
        <v>18</v>
      </c>
      <c r="D152" s="103"/>
      <c r="E152" s="103"/>
      <c r="F152" s="103"/>
      <c r="G152" s="130">
        <v>1364</v>
      </c>
      <c r="H152" s="130">
        <v>1200</v>
      </c>
      <c r="I152" s="103"/>
      <c r="J152" s="103"/>
      <c r="K152" s="130">
        <v>1200</v>
      </c>
      <c r="L152" s="130">
        <v>1545</v>
      </c>
      <c r="M152" s="103"/>
      <c r="N152" s="131"/>
      <c r="O152" s="103"/>
      <c r="P152" s="130">
        <v>1545</v>
      </c>
      <c r="Q152" s="132">
        <v>1369</v>
      </c>
      <c r="R152" s="127"/>
      <c r="S152" s="127"/>
      <c r="T152" s="127"/>
    </row>
    <row r="153" spans="1:20" s="82" customFormat="1" ht="15.75" thickBot="1">
      <c r="A153" s="83" t="s">
        <v>7</v>
      </c>
      <c r="B153" s="133">
        <f>B152*B149</f>
        <v>21824</v>
      </c>
      <c r="C153" s="134"/>
      <c r="D153" s="135"/>
      <c r="E153" s="88"/>
      <c r="F153" s="88"/>
      <c r="G153" s="136">
        <f>G152*B149</f>
        <v>21824</v>
      </c>
      <c r="H153" s="136">
        <f>H152*B149</f>
        <v>19200</v>
      </c>
      <c r="I153" s="88"/>
      <c r="J153" s="88"/>
      <c r="K153" s="136">
        <f>K152*B149</f>
        <v>19200</v>
      </c>
      <c r="L153" s="136">
        <f>L152*B149</f>
        <v>24720</v>
      </c>
      <c r="M153" s="88"/>
      <c r="N153" s="137"/>
      <c r="O153" s="135"/>
      <c r="P153" s="136">
        <f>P152*B149</f>
        <v>24720</v>
      </c>
      <c r="Q153" s="138">
        <f>B149*Q152</f>
        <v>21904</v>
      </c>
      <c r="R153" s="127"/>
      <c r="S153" s="127"/>
      <c r="T153" s="127"/>
    </row>
    <row r="154" spans="1:20" s="82" customFormat="1" ht="16.5" customHeight="1" thickTop="1">
      <c r="A154" s="452" t="s">
        <v>36</v>
      </c>
      <c r="B154" s="469" t="s">
        <v>133</v>
      </c>
      <c r="C154" s="470"/>
      <c r="D154" s="470"/>
      <c r="E154" s="470"/>
      <c r="F154" s="470"/>
      <c r="G154" s="470"/>
      <c r="H154" s="470"/>
      <c r="I154" s="470"/>
      <c r="J154" s="470"/>
      <c r="K154" s="470"/>
      <c r="L154" s="470"/>
      <c r="M154" s="470"/>
      <c r="N154" s="470"/>
      <c r="O154" s="470"/>
      <c r="P154" s="471"/>
      <c r="Q154" s="467"/>
      <c r="R154" s="127"/>
      <c r="S154" s="127"/>
      <c r="T154" s="127"/>
    </row>
    <row r="155" spans="1:20" s="82" customFormat="1" ht="29.25" customHeight="1" thickBot="1">
      <c r="A155" s="475"/>
      <c r="B155" s="523"/>
      <c r="C155" s="524"/>
      <c r="D155" s="524"/>
      <c r="E155" s="524"/>
      <c r="F155" s="524"/>
      <c r="G155" s="524"/>
      <c r="H155" s="524"/>
      <c r="I155" s="524"/>
      <c r="J155" s="524"/>
      <c r="K155" s="524"/>
      <c r="L155" s="524"/>
      <c r="M155" s="524"/>
      <c r="N155" s="524"/>
      <c r="O155" s="524"/>
      <c r="P155" s="525"/>
      <c r="Q155" s="468"/>
      <c r="R155" s="127"/>
      <c r="S155" s="127"/>
      <c r="T155" s="127"/>
    </row>
    <row r="156" spans="1:20" s="82" customFormat="1" ht="15.75" thickBot="1">
      <c r="A156" s="89" t="s">
        <v>4</v>
      </c>
      <c r="B156" s="501">
        <v>60</v>
      </c>
      <c r="C156" s="502"/>
      <c r="D156" s="502"/>
      <c r="E156" s="502"/>
      <c r="F156" s="502"/>
      <c r="G156" s="502"/>
      <c r="H156" s="502"/>
      <c r="I156" s="502"/>
      <c r="J156" s="502"/>
      <c r="K156" s="502"/>
      <c r="L156" s="502"/>
      <c r="M156" s="502"/>
      <c r="N156" s="502"/>
      <c r="O156" s="502"/>
      <c r="P156" s="503"/>
      <c r="Q156" s="126"/>
      <c r="R156" s="127"/>
      <c r="S156" s="127"/>
      <c r="T156" s="127"/>
    </row>
    <row r="157" spans="1:20" s="82" customFormat="1" ht="30" customHeight="1">
      <c r="A157" s="476" t="s">
        <v>35</v>
      </c>
      <c r="B157" s="512" t="s">
        <v>121</v>
      </c>
      <c r="C157" s="513"/>
      <c r="D157" s="513"/>
      <c r="E157" s="513"/>
      <c r="F157" s="513"/>
      <c r="G157" s="514"/>
      <c r="H157" s="512" t="s">
        <v>121</v>
      </c>
      <c r="I157" s="513"/>
      <c r="J157" s="513"/>
      <c r="K157" s="514"/>
      <c r="L157" s="512" t="s">
        <v>124</v>
      </c>
      <c r="M157" s="513"/>
      <c r="N157" s="513"/>
      <c r="O157" s="513"/>
      <c r="P157" s="514"/>
      <c r="Q157" s="412"/>
      <c r="R157" s="127"/>
      <c r="S157" s="127"/>
      <c r="T157" s="127"/>
    </row>
    <row r="158" spans="1:20" s="82" customFormat="1" ht="1.5" customHeight="1" thickBot="1">
      <c r="A158" s="477"/>
      <c r="B158" s="128"/>
      <c r="C158" s="128"/>
      <c r="D158" s="128"/>
      <c r="E158" s="128"/>
      <c r="F158" s="128"/>
      <c r="G158" s="128">
        <v>150</v>
      </c>
      <c r="H158" s="128"/>
      <c r="I158" s="128"/>
      <c r="J158" s="128"/>
      <c r="K158" s="128"/>
      <c r="L158" s="128"/>
      <c r="M158" s="128"/>
      <c r="N158" s="128"/>
      <c r="O158" s="128"/>
      <c r="P158" s="128"/>
      <c r="Q158" s="413"/>
      <c r="R158" s="127"/>
      <c r="S158" s="127"/>
      <c r="T158" s="127"/>
    </row>
    <row r="159" spans="1:20" s="82" customFormat="1" ht="15.75" thickBot="1">
      <c r="A159" s="89" t="s">
        <v>80</v>
      </c>
      <c r="B159" s="129">
        <v>150</v>
      </c>
      <c r="C159" s="102">
        <v>18</v>
      </c>
      <c r="D159" s="103"/>
      <c r="E159" s="103"/>
      <c r="F159" s="103"/>
      <c r="G159" s="130">
        <v>150</v>
      </c>
      <c r="H159" s="130">
        <v>140</v>
      </c>
      <c r="I159" s="103"/>
      <c r="J159" s="103"/>
      <c r="K159" s="130">
        <v>140</v>
      </c>
      <c r="L159" s="130">
        <v>175</v>
      </c>
      <c r="M159" s="103"/>
      <c r="N159" s="131"/>
      <c r="O159" s="103"/>
      <c r="P159" s="130">
        <v>175</v>
      </c>
      <c r="Q159" s="132">
        <v>155</v>
      </c>
      <c r="R159" s="127"/>
      <c r="S159" s="127"/>
      <c r="T159" s="127"/>
    </row>
    <row r="160" spans="1:20" s="82" customFormat="1" ht="15.75" thickBot="1">
      <c r="A160" s="83" t="s">
        <v>7</v>
      </c>
      <c r="B160" s="133">
        <f>B159*B156</f>
        <v>9000</v>
      </c>
      <c r="C160" s="134"/>
      <c r="D160" s="135"/>
      <c r="E160" s="88"/>
      <c r="F160" s="88"/>
      <c r="G160" s="136">
        <f>G159*B156</f>
        <v>9000</v>
      </c>
      <c r="H160" s="136">
        <f>H159*B156</f>
        <v>8400</v>
      </c>
      <c r="I160" s="88"/>
      <c r="J160" s="88"/>
      <c r="K160" s="136">
        <f>K159*B156</f>
        <v>8400</v>
      </c>
      <c r="L160" s="136">
        <f>L159*B156</f>
        <v>10500</v>
      </c>
      <c r="M160" s="88"/>
      <c r="N160" s="137"/>
      <c r="O160" s="135"/>
      <c r="P160" s="136">
        <f>P159*B156</f>
        <v>10500</v>
      </c>
      <c r="Q160" s="138">
        <f>B156*Q159</f>
        <v>9300</v>
      </c>
      <c r="R160" s="127"/>
      <c r="S160" s="127"/>
      <c r="T160" s="127"/>
    </row>
    <row r="161" spans="1:20" s="82" customFormat="1" ht="16.5" customHeight="1" thickTop="1">
      <c r="A161" s="452" t="s">
        <v>36</v>
      </c>
      <c r="B161" s="457" t="s">
        <v>125</v>
      </c>
      <c r="C161" s="470"/>
      <c r="D161" s="470"/>
      <c r="E161" s="470"/>
      <c r="F161" s="470"/>
      <c r="G161" s="470"/>
      <c r="H161" s="470"/>
      <c r="I161" s="470"/>
      <c r="J161" s="470"/>
      <c r="K161" s="470"/>
      <c r="L161" s="470"/>
      <c r="M161" s="470"/>
      <c r="N161" s="470"/>
      <c r="O161" s="470"/>
      <c r="P161" s="471"/>
      <c r="Q161" s="467"/>
      <c r="R161" s="127"/>
      <c r="S161" s="127"/>
      <c r="T161" s="127"/>
    </row>
    <row r="162" spans="1:20" s="82" customFormat="1" ht="29.25" customHeight="1" thickBot="1">
      <c r="A162" s="475"/>
      <c r="B162" s="523"/>
      <c r="C162" s="524"/>
      <c r="D162" s="524"/>
      <c r="E162" s="524"/>
      <c r="F162" s="524"/>
      <c r="G162" s="524"/>
      <c r="H162" s="524"/>
      <c r="I162" s="524"/>
      <c r="J162" s="524"/>
      <c r="K162" s="524"/>
      <c r="L162" s="524"/>
      <c r="M162" s="524"/>
      <c r="N162" s="524"/>
      <c r="O162" s="524"/>
      <c r="P162" s="525"/>
      <c r="Q162" s="468"/>
      <c r="R162" s="127"/>
      <c r="S162" s="127"/>
      <c r="T162" s="127"/>
    </row>
    <row r="163" spans="1:20" s="82" customFormat="1" ht="15.75" thickBot="1">
      <c r="A163" s="89" t="s">
        <v>4</v>
      </c>
      <c r="B163" s="501">
        <v>125</v>
      </c>
      <c r="C163" s="502"/>
      <c r="D163" s="502"/>
      <c r="E163" s="502"/>
      <c r="F163" s="502"/>
      <c r="G163" s="502"/>
      <c r="H163" s="502"/>
      <c r="I163" s="502"/>
      <c r="J163" s="502"/>
      <c r="K163" s="502"/>
      <c r="L163" s="502"/>
      <c r="M163" s="502"/>
      <c r="N163" s="502"/>
      <c r="O163" s="502"/>
      <c r="P163" s="503"/>
      <c r="Q163" s="126"/>
      <c r="R163" s="127"/>
      <c r="S163" s="127"/>
      <c r="T163" s="127"/>
    </row>
    <row r="164" spans="1:20" s="82" customFormat="1" ht="30" customHeight="1">
      <c r="A164" s="476" t="s">
        <v>35</v>
      </c>
      <c r="B164" s="512" t="s">
        <v>121</v>
      </c>
      <c r="C164" s="513"/>
      <c r="D164" s="513"/>
      <c r="E164" s="513"/>
      <c r="F164" s="513"/>
      <c r="G164" s="514"/>
      <c r="H164" s="512" t="s">
        <v>121</v>
      </c>
      <c r="I164" s="513"/>
      <c r="J164" s="513"/>
      <c r="K164" s="514"/>
      <c r="L164" s="512" t="s">
        <v>121</v>
      </c>
      <c r="M164" s="513"/>
      <c r="N164" s="513"/>
      <c r="O164" s="513"/>
      <c r="P164" s="514"/>
      <c r="Q164" s="412"/>
      <c r="R164" s="127"/>
      <c r="S164" s="127"/>
      <c r="T164" s="127"/>
    </row>
    <row r="165" spans="1:20" s="82" customFormat="1" ht="15.75" customHeight="1" thickBot="1">
      <c r="A165" s="477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413"/>
      <c r="R165" s="127"/>
      <c r="S165" s="127"/>
      <c r="T165" s="127"/>
    </row>
    <row r="166" spans="1:20" s="82" customFormat="1" ht="15.75" thickBot="1">
      <c r="A166" s="89" t="s">
        <v>80</v>
      </c>
      <c r="B166" s="129">
        <v>90</v>
      </c>
      <c r="C166" s="102">
        <v>18</v>
      </c>
      <c r="D166" s="103"/>
      <c r="E166" s="103"/>
      <c r="F166" s="103"/>
      <c r="G166" s="130">
        <v>90</v>
      </c>
      <c r="H166" s="130">
        <v>90</v>
      </c>
      <c r="I166" s="103"/>
      <c r="J166" s="103"/>
      <c r="K166" s="130">
        <v>90</v>
      </c>
      <c r="L166" s="130">
        <v>90</v>
      </c>
      <c r="M166" s="103"/>
      <c r="N166" s="131"/>
      <c r="O166" s="103"/>
      <c r="P166" s="130">
        <v>90</v>
      </c>
      <c r="Q166" s="132">
        <v>90</v>
      </c>
      <c r="R166" s="127"/>
      <c r="S166" s="127"/>
      <c r="T166" s="127"/>
    </row>
    <row r="167" spans="1:20" s="82" customFormat="1" ht="15.75" thickBot="1">
      <c r="A167" s="83" t="s">
        <v>7</v>
      </c>
      <c r="B167" s="133">
        <f>B166*B163</f>
        <v>11250</v>
      </c>
      <c r="C167" s="134"/>
      <c r="D167" s="135"/>
      <c r="E167" s="88"/>
      <c r="F167" s="88"/>
      <c r="G167" s="136">
        <f>G166*B163</f>
        <v>11250</v>
      </c>
      <c r="H167" s="136">
        <f>H166*B163</f>
        <v>11250</v>
      </c>
      <c r="I167" s="88"/>
      <c r="J167" s="88"/>
      <c r="K167" s="136">
        <f>K166*B163</f>
        <v>11250</v>
      </c>
      <c r="L167" s="136">
        <f>L166*B163</f>
        <v>11250</v>
      </c>
      <c r="M167" s="88"/>
      <c r="N167" s="137"/>
      <c r="O167" s="135"/>
      <c r="P167" s="136">
        <f>P166*B163</f>
        <v>11250</v>
      </c>
      <c r="Q167" s="138">
        <f>B163*Q166</f>
        <v>11250</v>
      </c>
      <c r="R167" s="127"/>
      <c r="S167" s="127"/>
      <c r="T167" s="127"/>
    </row>
    <row r="168" spans="1:20" s="82" customFormat="1" ht="16.5" customHeight="1" thickTop="1">
      <c r="A168" s="452" t="s">
        <v>36</v>
      </c>
      <c r="B168" s="457" t="s">
        <v>143</v>
      </c>
      <c r="C168" s="470"/>
      <c r="D168" s="470"/>
      <c r="E168" s="470"/>
      <c r="F168" s="470"/>
      <c r="G168" s="470"/>
      <c r="H168" s="470"/>
      <c r="I168" s="470"/>
      <c r="J168" s="470"/>
      <c r="K168" s="470"/>
      <c r="L168" s="470"/>
      <c r="M168" s="470"/>
      <c r="N168" s="470"/>
      <c r="O168" s="470"/>
      <c r="P168" s="471"/>
      <c r="Q168" s="467"/>
      <c r="R168" s="127"/>
      <c r="S168" s="127"/>
      <c r="T168" s="127"/>
    </row>
    <row r="169" spans="1:20" s="82" customFormat="1" ht="29.25" customHeight="1" thickBot="1">
      <c r="A169" s="475"/>
      <c r="B169" s="523"/>
      <c r="C169" s="524"/>
      <c r="D169" s="524"/>
      <c r="E169" s="524"/>
      <c r="F169" s="524"/>
      <c r="G169" s="524"/>
      <c r="H169" s="524"/>
      <c r="I169" s="524"/>
      <c r="J169" s="524"/>
      <c r="K169" s="524"/>
      <c r="L169" s="524"/>
      <c r="M169" s="524"/>
      <c r="N169" s="524"/>
      <c r="O169" s="524"/>
      <c r="P169" s="525"/>
      <c r="Q169" s="468"/>
      <c r="R169" s="127"/>
      <c r="S169" s="127"/>
      <c r="T169" s="127"/>
    </row>
    <row r="170" spans="1:20" s="82" customFormat="1" ht="15.75" thickBot="1">
      <c r="A170" s="163" t="s">
        <v>4</v>
      </c>
      <c r="B170" s="501">
        <v>80</v>
      </c>
      <c r="C170" s="502"/>
      <c r="D170" s="502"/>
      <c r="E170" s="502"/>
      <c r="F170" s="502"/>
      <c r="G170" s="502"/>
      <c r="H170" s="502"/>
      <c r="I170" s="502"/>
      <c r="J170" s="502"/>
      <c r="K170" s="502"/>
      <c r="L170" s="502"/>
      <c r="M170" s="502"/>
      <c r="N170" s="502"/>
      <c r="O170" s="502"/>
      <c r="P170" s="503"/>
      <c r="Q170" s="162"/>
      <c r="R170" s="127"/>
      <c r="S170" s="127"/>
      <c r="T170" s="127"/>
    </row>
    <row r="171" spans="1:20" s="82" customFormat="1" ht="30" customHeight="1">
      <c r="A171" s="476" t="s">
        <v>35</v>
      </c>
      <c r="B171" s="414" t="s">
        <v>79</v>
      </c>
      <c r="C171" s="415"/>
      <c r="D171" s="415"/>
      <c r="E171" s="415"/>
      <c r="F171" s="415"/>
      <c r="G171" s="416"/>
      <c r="H171" s="414" t="s">
        <v>121</v>
      </c>
      <c r="I171" s="415"/>
      <c r="J171" s="415"/>
      <c r="K171" s="416"/>
      <c r="L171" s="420" t="s">
        <v>79</v>
      </c>
      <c r="M171" s="421"/>
      <c r="N171" s="421"/>
      <c r="O171" s="421"/>
      <c r="P171" s="422"/>
      <c r="Q171" s="412"/>
      <c r="R171" s="127"/>
      <c r="S171" s="127"/>
      <c r="T171" s="127"/>
    </row>
    <row r="172" spans="1:20" s="82" customFormat="1" ht="15.75" customHeight="1" thickBot="1">
      <c r="A172" s="477"/>
      <c r="B172" s="417"/>
      <c r="C172" s="418"/>
      <c r="D172" s="418"/>
      <c r="E172" s="418"/>
      <c r="F172" s="418"/>
      <c r="G172" s="419"/>
      <c r="H172" s="417"/>
      <c r="I172" s="418"/>
      <c r="J172" s="418"/>
      <c r="K172" s="419"/>
      <c r="L172" s="423"/>
      <c r="M172" s="424"/>
      <c r="N172" s="424"/>
      <c r="O172" s="424"/>
      <c r="P172" s="425"/>
      <c r="Q172" s="413"/>
      <c r="R172" s="127"/>
      <c r="S172" s="127"/>
      <c r="T172" s="127"/>
    </row>
    <row r="173" spans="1:20" s="82" customFormat="1" ht="15.75" thickBot="1">
      <c r="A173" s="163" t="s">
        <v>80</v>
      </c>
      <c r="B173" s="129">
        <v>80</v>
      </c>
      <c r="C173" s="164">
        <v>18</v>
      </c>
      <c r="D173" s="165"/>
      <c r="E173" s="165"/>
      <c r="F173" s="165"/>
      <c r="G173" s="130">
        <v>80</v>
      </c>
      <c r="H173" s="130">
        <v>75</v>
      </c>
      <c r="I173" s="165"/>
      <c r="J173" s="165"/>
      <c r="K173" s="130">
        <v>75</v>
      </c>
      <c r="L173" s="130">
        <v>90</v>
      </c>
      <c r="M173" s="165"/>
      <c r="N173" s="131"/>
      <c r="O173" s="165"/>
      <c r="P173" s="130">
        <v>90</v>
      </c>
      <c r="Q173" s="132">
        <v>81</v>
      </c>
      <c r="R173" s="127"/>
      <c r="S173" s="127"/>
      <c r="T173" s="127"/>
    </row>
    <row r="174" spans="1:20" s="82" customFormat="1" ht="15.75" thickBot="1">
      <c r="A174" s="202" t="s">
        <v>7</v>
      </c>
      <c r="B174" s="133">
        <f>B173*B170</f>
        <v>6400</v>
      </c>
      <c r="C174" s="134"/>
      <c r="D174" s="135"/>
      <c r="E174" s="211"/>
      <c r="F174" s="211"/>
      <c r="G174" s="136">
        <f>G173*B170</f>
        <v>6400</v>
      </c>
      <c r="H174" s="136">
        <f>H173*B170</f>
        <v>6000</v>
      </c>
      <c r="I174" s="211"/>
      <c r="J174" s="211"/>
      <c r="K174" s="136">
        <f>K173*B170</f>
        <v>6000</v>
      </c>
      <c r="L174" s="136">
        <f>L173*B170</f>
        <v>7200</v>
      </c>
      <c r="M174" s="211"/>
      <c r="N174" s="137"/>
      <c r="O174" s="135"/>
      <c r="P174" s="136">
        <f>P173*B170</f>
        <v>7200</v>
      </c>
      <c r="Q174" s="138">
        <f>B170*Q173</f>
        <v>6480</v>
      </c>
      <c r="R174" s="127"/>
      <c r="S174" s="127"/>
      <c r="T174" s="127"/>
    </row>
    <row r="175" spans="1:20" s="82" customFormat="1" ht="17.25" thickBot="1" thickTop="1">
      <c r="A175" s="104" t="s">
        <v>18</v>
      </c>
      <c r="B175" s="544"/>
      <c r="C175" s="545"/>
      <c r="D175" s="544"/>
      <c r="E175" s="545"/>
      <c r="F175" s="78"/>
      <c r="G175" s="78"/>
      <c r="H175" s="78"/>
      <c r="I175" s="78"/>
      <c r="J175" s="78"/>
      <c r="K175" s="183"/>
      <c r="L175" s="105"/>
      <c r="M175" s="78"/>
      <c r="N175" s="78"/>
      <c r="O175" s="185"/>
      <c r="P175" s="187"/>
      <c r="Q175" s="186"/>
      <c r="R175" s="187"/>
      <c r="S175" s="78"/>
      <c r="T175" s="106"/>
    </row>
    <row r="176" spans="1:20" s="82" customFormat="1" ht="15.75" customHeight="1" thickBot="1" thickTop="1">
      <c r="A176" s="104" t="s">
        <v>19</v>
      </c>
      <c r="B176" s="544"/>
      <c r="C176" s="545"/>
      <c r="D176" s="546"/>
      <c r="E176" s="547"/>
      <c r="F176" s="78"/>
      <c r="G176" s="78"/>
      <c r="H176" s="80"/>
      <c r="I176" s="80"/>
      <c r="J176" s="78"/>
      <c r="K176" s="184"/>
      <c r="L176" s="112"/>
      <c r="M176" s="80"/>
      <c r="N176" s="80"/>
      <c r="O176" s="188"/>
      <c r="P176" s="192"/>
      <c r="Q176" s="193"/>
      <c r="R176" s="189"/>
      <c r="S176" s="80"/>
      <c r="T176" s="107"/>
    </row>
    <row r="177" spans="1:20" s="82" customFormat="1" ht="15.75" customHeight="1" thickTop="1">
      <c r="A177" s="492" t="s">
        <v>37</v>
      </c>
      <c r="B177" s="530">
        <f>B167+B160+B153+B146+B139+B132+B125+B118+B111+B104+B97+B90+B83+B76+B69+B62+B55+B48+B40+B33+B26+B19+B12+B174</f>
        <v>690974</v>
      </c>
      <c r="C177" s="180"/>
      <c r="D177" s="179"/>
      <c r="E177" s="180"/>
      <c r="F177" s="504"/>
      <c r="G177" s="530">
        <f>G167+G160+G153+G146+G139+G132+G125+G118+G111+G104+G97+G90+G83+G76+G69+G62+G55+G48+G40+G33+G26+G19+G12+G174</f>
        <v>690974</v>
      </c>
      <c r="H177" s="530">
        <f>H167+H160+H153+H146+H139+H132+H125+H118+H111+H104+H97+H90+H83+H76+H69+H62+H55+H48+H40+H33+H26+H19+H12+H174</f>
        <v>614900</v>
      </c>
      <c r="I177" s="499"/>
      <c r="J177" s="499"/>
      <c r="K177" s="530">
        <f>K167+K160+K153+K146+K139+K132+K125+K118+K111+K104+K97+K90+K83+K76+K69+K62+K55+K48+K40+K33+K26+K19+K12+K174</f>
        <v>614900</v>
      </c>
      <c r="L177" s="530">
        <f>L167+L160+L153+L146+L139+L132+L125+L118+L111+L104+L97+L90+L83+L76+L69+L62+L55+L48+L40+L33+L26+L19+L12+L174</f>
        <v>750070</v>
      </c>
      <c r="M177" s="499"/>
      <c r="N177" s="499"/>
      <c r="O177" s="188"/>
      <c r="P177" s="530">
        <f>P167+P160+P153+P146+P139+P132+P125+P118+P111+P104+P97+P90+P83+P76+P69+P62+P55+P48+P40+P33+P26+P19+P12+P174</f>
        <v>754070</v>
      </c>
      <c r="Q177" s="530">
        <f>Q167+Q160+Q153+Q146+Q139+Q132+Q125+Q118+Q111+Q104+Q97+Q90+Q83+Q76+Q69+Q62+Q55+Q48+Q40+Q33+Q26+Q19+Q12+Q174</f>
        <v>681354</v>
      </c>
      <c r="R177" s="189"/>
      <c r="S177" s="504" t="e">
        <f>#REF!+S129+S122+S115+S108+S101+#REF!+#REF!+#REF!+#REF!+#REF!+#REF!+#REF!+#REF!+#REF!+S167+S160+S152+S144+S136</f>
        <v>#REF!</v>
      </c>
      <c r="T177" s="526" t="e">
        <f>#REF!+T129+T122+T115+T108+T101+#REF!+#REF!+#REF!+#REF!+#REF!+#REF!+#REF!+#REF!+#REF!+T167+T160+T152+T144+T136</f>
        <v>#REF!</v>
      </c>
    </row>
    <row r="178" spans="1:20" s="82" customFormat="1" ht="15.75" customHeight="1" thickBot="1">
      <c r="A178" s="493"/>
      <c r="B178" s="531"/>
      <c r="C178" s="182"/>
      <c r="D178" s="181"/>
      <c r="E178" s="182"/>
      <c r="F178" s="505"/>
      <c r="G178" s="531"/>
      <c r="H178" s="531"/>
      <c r="I178" s="500"/>
      <c r="J178" s="500"/>
      <c r="K178" s="531"/>
      <c r="L178" s="531"/>
      <c r="M178" s="500"/>
      <c r="N178" s="500"/>
      <c r="O178" s="190"/>
      <c r="P178" s="531"/>
      <c r="Q178" s="531"/>
      <c r="R178" s="191"/>
      <c r="S178" s="505"/>
      <c r="T178" s="527"/>
    </row>
    <row r="179" spans="1:20" s="82" customFormat="1" ht="15.75" customHeight="1" thickTop="1">
      <c r="A179" s="492" t="s">
        <v>20</v>
      </c>
      <c r="B179" s="517">
        <v>41600</v>
      </c>
      <c r="C179" s="518"/>
      <c r="D179" s="517"/>
      <c r="E179" s="518"/>
      <c r="F179" s="528"/>
      <c r="G179" s="109"/>
      <c r="H179" s="517">
        <v>41600</v>
      </c>
      <c r="I179" s="518"/>
      <c r="J179" s="108"/>
      <c r="K179" s="517">
        <v>41600</v>
      </c>
      <c r="L179" s="494"/>
      <c r="M179" s="528"/>
      <c r="N179" s="528"/>
      <c r="O179" s="517"/>
      <c r="P179" s="536"/>
      <c r="Q179" s="536"/>
      <c r="R179" s="518"/>
      <c r="S179" s="497"/>
      <c r="T179" s="490"/>
    </row>
    <row r="180" spans="1:20" s="82" customFormat="1" ht="15.75" customHeight="1" thickBot="1">
      <c r="A180" s="493"/>
      <c r="B180" s="519"/>
      <c r="C180" s="520"/>
      <c r="D180" s="519"/>
      <c r="E180" s="520"/>
      <c r="F180" s="529"/>
      <c r="G180" s="111"/>
      <c r="H180" s="519"/>
      <c r="I180" s="520"/>
      <c r="J180" s="123"/>
      <c r="K180" s="495"/>
      <c r="L180" s="496"/>
      <c r="M180" s="529"/>
      <c r="N180" s="529"/>
      <c r="O180" s="519"/>
      <c r="P180" s="537"/>
      <c r="Q180" s="537"/>
      <c r="R180" s="520"/>
      <c r="S180" s="498"/>
      <c r="T180" s="491"/>
    </row>
    <row r="181" spans="1:20" s="82" customFormat="1" ht="15.75" customHeight="1" thickTop="1">
      <c r="A181" s="492" t="s">
        <v>21</v>
      </c>
      <c r="B181" s="145" t="s">
        <v>130</v>
      </c>
      <c r="C181" s="81"/>
      <c r="D181" s="79"/>
      <c r="E181" s="81"/>
      <c r="F181" s="109"/>
      <c r="G181" s="120"/>
      <c r="H181" s="430" t="s">
        <v>130</v>
      </c>
      <c r="I181" s="494"/>
      <c r="J181" s="497"/>
      <c r="K181" s="430" t="s">
        <v>130</v>
      </c>
      <c r="L181" s="494"/>
      <c r="M181" s="497"/>
      <c r="N181" s="497"/>
      <c r="O181" s="430"/>
      <c r="P181" s="442"/>
      <c r="Q181" s="442"/>
      <c r="R181" s="494"/>
      <c r="S181" s="497"/>
      <c r="T181" s="490"/>
    </row>
    <row r="182" spans="1:20" s="82" customFormat="1" ht="15.75" customHeight="1" thickBot="1">
      <c r="A182" s="493"/>
      <c r="B182" s="110"/>
      <c r="C182" s="80"/>
      <c r="D182" s="110"/>
      <c r="E182" s="80"/>
      <c r="F182" s="121"/>
      <c r="G182" s="121"/>
      <c r="H182" s="495"/>
      <c r="I182" s="496"/>
      <c r="J182" s="498"/>
      <c r="K182" s="495"/>
      <c r="L182" s="496"/>
      <c r="M182" s="498"/>
      <c r="N182" s="498"/>
      <c r="O182" s="495"/>
      <c r="P182" s="614"/>
      <c r="Q182" s="614"/>
      <c r="R182" s="496"/>
      <c r="S182" s="498"/>
      <c r="T182" s="491"/>
    </row>
    <row r="183" spans="1:17" ht="26.25" customHeight="1" thickTop="1">
      <c r="A183" s="625" t="s">
        <v>22</v>
      </c>
      <c r="B183" s="626"/>
      <c r="C183" s="74" t="s">
        <v>23</v>
      </c>
      <c r="D183" s="67"/>
      <c r="E183" s="67"/>
      <c r="F183" s="67"/>
      <c r="G183" s="68"/>
      <c r="H183" s="506" t="s">
        <v>24</v>
      </c>
      <c r="I183" s="507"/>
      <c r="J183" s="507"/>
      <c r="K183" s="507"/>
      <c r="L183" s="507"/>
      <c r="M183" s="507"/>
      <c r="N183" s="507"/>
      <c r="O183" s="508"/>
      <c r="P183" s="63"/>
      <c r="Q183" s="77"/>
    </row>
    <row r="184" spans="1:17" ht="32.25" customHeight="1" thickBot="1">
      <c r="A184" s="627"/>
      <c r="B184" s="628"/>
      <c r="C184" s="75"/>
      <c r="D184" s="69"/>
      <c r="E184" s="69"/>
      <c r="F184" s="69"/>
      <c r="G184" s="70"/>
      <c r="H184" s="509" t="s">
        <v>25</v>
      </c>
      <c r="I184" s="510"/>
      <c r="J184" s="510"/>
      <c r="K184" s="510"/>
      <c r="L184" s="510"/>
      <c r="M184" s="510"/>
      <c r="N184" s="510"/>
      <c r="O184" s="511"/>
      <c r="P184" s="64"/>
      <c r="Q184" s="122"/>
    </row>
    <row r="185" spans="1:17" ht="16.5" customHeight="1" thickBot="1">
      <c r="A185" s="521" t="s">
        <v>26</v>
      </c>
      <c r="B185" s="522"/>
      <c r="C185" s="65" t="s">
        <v>77</v>
      </c>
      <c r="D185" s="66"/>
      <c r="E185" s="516" t="s">
        <v>106</v>
      </c>
      <c r="F185" s="516"/>
      <c r="G185" s="559"/>
      <c r="H185" s="515" t="s">
        <v>127</v>
      </c>
      <c r="I185" s="516"/>
      <c r="J185" s="516"/>
      <c r="K185" s="516"/>
      <c r="L185" s="516"/>
      <c r="M185" s="516"/>
      <c r="N185" s="516"/>
      <c r="O185" s="76"/>
      <c r="P185" s="64"/>
      <c r="Q185" s="122"/>
    </row>
    <row r="186" spans="1:17" ht="16.5" customHeight="1" thickBot="1">
      <c r="A186" s="521" t="s">
        <v>29</v>
      </c>
      <c r="B186" s="522"/>
      <c r="C186" s="521" t="s">
        <v>66</v>
      </c>
      <c r="D186" s="622"/>
      <c r="E186" s="622"/>
      <c r="F186" s="622"/>
      <c r="G186" s="522"/>
      <c r="H186" s="521" t="s">
        <v>129</v>
      </c>
      <c r="I186" s="622"/>
      <c r="J186" s="622"/>
      <c r="K186" s="622"/>
      <c r="L186" s="622"/>
      <c r="M186" s="622"/>
      <c r="N186" s="622"/>
      <c r="O186" s="522"/>
      <c r="P186" s="632"/>
      <c r="Q186" s="633"/>
    </row>
    <row r="187" spans="1:17" ht="16.5" customHeight="1" thickBot="1">
      <c r="A187" s="521" t="s">
        <v>30</v>
      </c>
      <c r="B187" s="522"/>
      <c r="C187" s="521" t="s">
        <v>78</v>
      </c>
      <c r="D187" s="622"/>
      <c r="E187" s="622"/>
      <c r="F187" s="622"/>
      <c r="G187" s="522"/>
      <c r="H187" s="521" t="s">
        <v>128</v>
      </c>
      <c r="I187" s="622"/>
      <c r="J187" s="622"/>
      <c r="K187" s="622"/>
      <c r="L187" s="622"/>
      <c r="M187" s="622"/>
      <c r="N187" s="622"/>
      <c r="O187" s="522"/>
      <c r="P187" s="632"/>
      <c r="Q187" s="633"/>
    </row>
    <row r="188" spans="1:17" ht="15">
      <c r="A188" s="565"/>
      <c r="B188" s="565"/>
      <c r="C188" s="565"/>
      <c r="D188" s="565"/>
      <c r="E188" s="565"/>
      <c r="F188" s="565"/>
      <c r="G188" s="565"/>
      <c r="H188" s="565"/>
      <c r="I188" s="565"/>
      <c r="J188" s="565"/>
      <c r="K188" s="565"/>
      <c r="L188" s="565"/>
      <c r="M188" s="565"/>
      <c r="N188" s="565"/>
      <c r="O188" s="565"/>
      <c r="P188" s="565"/>
      <c r="Q188" s="565"/>
    </row>
    <row r="189" spans="1:17" ht="15.75">
      <c r="A189" s="558" t="s">
        <v>134</v>
      </c>
      <c r="B189" s="558"/>
      <c r="C189" s="558"/>
      <c r="D189" s="558"/>
      <c r="E189" s="558"/>
      <c r="F189" s="558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</row>
    <row r="190" spans="1:17" ht="15.75">
      <c r="A190" s="558" t="s">
        <v>131</v>
      </c>
      <c r="B190" s="558"/>
      <c r="C190" s="558"/>
      <c r="D190" s="558"/>
      <c r="E190" s="558"/>
      <c r="F190" s="558"/>
      <c r="G190" s="558"/>
      <c r="H190" s="558"/>
      <c r="I190" s="558"/>
      <c r="J190" s="558"/>
      <c r="K190" s="558"/>
      <c r="L190" s="558"/>
      <c r="M190" s="62"/>
      <c r="N190" s="62"/>
      <c r="O190" s="62"/>
      <c r="P190" s="62"/>
      <c r="Q190" s="62"/>
    </row>
    <row r="191" spans="1:17" ht="15.75">
      <c r="A191" s="558" t="s">
        <v>132</v>
      </c>
      <c r="B191" s="558"/>
      <c r="C191" s="558"/>
      <c r="D191" s="558"/>
      <c r="E191" s="558"/>
      <c r="F191" s="558"/>
      <c r="G191" s="558"/>
      <c r="H191" s="62"/>
      <c r="I191" s="62"/>
      <c r="J191" s="62"/>
      <c r="K191" s="62"/>
      <c r="L191" s="62"/>
      <c r="M191" s="62"/>
      <c r="N191" s="62"/>
      <c r="O191" s="62"/>
      <c r="P191" s="62"/>
      <c r="Q191" s="62"/>
    </row>
  </sheetData>
  <sheetProtection/>
  <mergeCells count="302">
    <mergeCell ref="H94:K94"/>
    <mergeCell ref="Q157:Q158"/>
    <mergeCell ref="B8:P8"/>
    <mergeCell ref="B63:P64"/>
    <mergeCell ref="B177:B178"/>
    <mergeCell ref="K177:K178"/>
    <mergeCell ref="L177:L178"/>
    <mergeCell ref="P177:P178"/>
    <mergeCell ref="B91:P92"/>
    <mergeCell ref="B93:P93"/>
    <mergeCell ref="B94:G94"/>
    <mergeCell ref="L136:P137"/>
    <mergeCell ref="B142:P142"/>
    <mergeCell ref="B143:G144"/>
    <mergeCell ref="H143:K144"/>
    <mergeCell ref="L143:P144"/>
    <mergeCell ref="H157:K157"/>
    <mergeCell ref="L157:P157"/>
    <mergeCell ref="L94:P94"/>
    <mergeCell ref="B135:P135"/>
    <mergeCell ref="A101:A102"/>
    <mergeCell ref="B100:P100"/>
    <mergeCell ref="A98:A99"/>
    <mergeCell ref="P187:Q187"/>
    <mergeCell ref="H187:O187"/>
    <mergeCell ref="C187:G187"/>
    <mergeCell ref="A187:B187"/>
    <mergeCell ref="P186:Q186"/>
    <mergeCell ref="A186:B186"/>
    <mergeCell ref="B54:C54"/>
    <mergeCell ref="A20:A21"/>
    <mergeCell ref="A13:A14"/>
    <mergeCell ref="A52:A53"/>
    <mergeCell ref="A44:A45"/>
    <mergeCell ref="A183:B184"/>
    <mergeCell ref="A46:A47"/>
    <mergeCell ref="A49:A50"/>
    <mergeCell ref="A41:A42"/>
    <mergeCell ref="K2:Q2"/>
    <mergeCell ref="A1:Q1"/>
    <mergeCell ref="A34:A35"/>
    <mergeCell ref="A27:A28"/>
    <mergeCell ref="A37:A38"/>
    <mergeCell ref="A30:A31"/>
    <mergeCell ref="A23:A24"/>
    <mergeCell ref="A16:A17"/>
    <mergeCell ref="Q46:Q47"/>
    <mergeCell ref="A9:A10"/>
    <mergeCell ref="A6:A7"/>
    <mergeCell ref="B70:P71"/>
    <mergeCell ref="Q70:Q71"/>
    <mergeCell ref="B72:P72"/>
    <mergeCell ref="B69:C69"/>
    <mergeCell ref="P46:P47"/>
    <mergeCell ref="J46:J47"/>
    <mergeCell ref="N46:O47"/>
    <mergeCell ref="B79:P79"/>
    <mergeCell ref="Q77:Q78"/>
    <mergeCell ref="B66:P67"/>
    <mergeCell ref="B65:P65"/>
    <mergeCell ref="Q52:Q53"/>
    <mergeCell ref="B62:C62"/>
    <mergeCell ref="B61:C61"/>
    <mergeCell ref="B55:C55"/>
    <mergeCell ref="B73:P74"/>
    <mergeCell ref="H52:K53"/>
    <mergeCell ref="B129:G130"/>
    <mergeCell ref="B133:P134"/>
    <mergeCell ref="B140:P141"/>
    <mergeCell ref="T181:T182"/>
    <mergeCell ref="S181:S182"/>
    <mergeCell ref="O181:R182"/>
    <mergeCell ref="B161:P162"/>
    <mergeCell ref="B163:P163"/>
    <mergeCell ref="Q177:Q178"/>
    <mergeCell ref="H136:K137"/>
    <mergeCell ref="B98:T99"/>
    <mergeCell ref="B175:C175"/>
    <mergeCell ref="D175:E175"/>
    <mergeCell ref="B128:P128"/>
    <mergeCell ref="A59:A60"/>
    <mergeCell ref="Q49:Q50"/>
    <mergeCell ref="B51:P51"/>
    <mergeCell ref="B56:P57"/>
    <mergeCell ref="Q56:Q57"/>
    <mergeCell ref="B58:P58"/>
    <mergeCell ref="H46:H47"/>
    <mergeCell ref="G46:G47"/>
    <mergeCell ref="L46:L47"/>
    <mergeCell ref="B40:C40"/>
    <mergeCell ref="B41:P42"/>
    <mergeCell ref="M46:M47"/>
    <mergeCell ref="B39:C39"/>
    <mergeCell ref="L44:P45"/>
    <mergeCell ref="H44:K45"/>
    <mergeCell ref="B44:G45"/>
    <mergeCell ref="Q44:Q45"/>
    <mergeCell ref="Q30:Q31"/>
    <mergeCell ref="B33:C33"/>
    <mergeCell ref="B32:C32"/>
    <mergeCell ref="B43:P43"/>
    <mergeCell ref="Q41:Q42"/>
    <mergeCell ref="Q37:Q38"/>
    <mergeCell ref="L37:P38"/>
    <mergeCell ref="H37:K38"/>
    <mergeCell ref="B37:G38"/>
    <mergeCell ref="B23:G24"/>
    <mergeCell ref="Q23:Q24"/>
    <mergeCell ref="B26:C26"/>
    <mergeCell ref="B25:C25"/>
    <mergeCell ref="B36:P36"/>
    <mergeCell ref="Q34:Q35"/>
    <mergeCell ref="Q9:Q10"/>
    <mergeCell ref="Q16:Q17"/>
    <mergeCell ref="L16:P17"/>
    <mergeCell ref="B18:C18"/>
    <mergeCell ref="B19:C19"/>
    <mergeCell ref="B29:P29"/>
    <mergeCell ref="Q27:Q28"/>
    <mergeCell ref="B27:P28"/>
    <mergeCell ref="L23:P24"/>
    <mergeCell ref="H23:K24"/>
    <mergeCell ref="L3:N4"/>
    <mergeCell ref="Q3:Q5"/>
    <mergeCell ref="G3:G5"/>
    <mergeCell ref="O3:P5"/>
    <mergeCell ref="Q6:Q7"/>
    <mergeCell ref="B6:P7"/>
    <mergeCell ref="B3:F4"/>
    <mergeCell ref="H3:J4"/>
    <mergeCell ref="K3:K5"/>
    <mergeCell ref="B5:C5"/>
    <mergeCell ref="A188:Q188"/>
    <mergeCell ref="A189:F189"/>
    <mergeCell ref="Q80:Q81"/>
    <mergeCell ref="L9:P9"/>
    <mergeCell ref="A108:A109"/>
    <mergeCell ref="B22:P22"/>
    <mergeCell ref="B16:G17"/>
    <mergeCell ref="E185:G185"/>
    <mergeCell ref="L87:P87"/>
    <mergeCell ref="H87:K87"/>
    <mergeCell ref="A115:A116"/>
    <mergeCell ref="B59:P60"/>
    <mergeCell ref="B34:P35"/>
    <mergeCell ref="H30:K31"/>
    <mergeCell ref="L30:P31"/>
    <mergeCell ref="B30:G31"/>
    <mergeCell ref="A161:A162"/>
    <mergeCell ref="A150:A151"/>
    <mergeCell ref="L150:P150"/>
    <mergeCell ref="A154:A155"/>
    <mergeCell ref="A190:L190"/>
    <mergeCell ref="A191:G191"/>
    <mergeCell ref="M181:M182"/>
    <mergeCell ref="N181:N182"/>
    <mergeCell ref="H186:O186"/>
    <mergeCell ref="C186:G186"/>
    <mergeCell ref="A112:A113"/>
    <mergeCell ref="B105:P106"/>
    <mergeCell ref="B112:P113"/>
    <mergeCell ref="B20:P21"/>
    <mergeCell ref="B15:P15"/>
    <mergeCell ref="Q13:Q14"/>
    <mergeCell ref="B13:P14"/>
    <mergeCell ref="Q108:Q109"/>
    <mergeCell ref="B52:G53"/>
    <mergeCell ref="H16:K17"/>
    <mergeCell ref="B154:P155"/>
    <mergeCell ref="B156:P156"/>
    <mergeCell ref="S177:S178"/>
    <mergeCell ref="B136:G137"/>
    <mergeCell ref="A105:A106"/>
    <mergeCell ref="B176:C176"/>
    <mergeCell ref="D176:E176"/>
    <mergeCell ref="H150:K150"/>
    <mergeCell ref="L129:P129"/>
    <mergeCell ref="B108:G109"/>
    <mergeCell ref="B101:G102"/>
    <mergeCell ref="B107:P107"/>
    <mergeCell ref="T179:T180"/>
    <mergeCell ref="S179:S180"/>
    <mergeCell ref="Q154:Q155"/>
    <mergeCell ref="O179:R180"/>
    <mergeCell ref="Q164:Q165"/>
    <mergeCell ref="M179:M180"/>
    <mergeCell ref="Q147:Q148"/>
    <mergeCell ref="Q150:Q151"/>
    <mergeCell ref="B150:G150"/>
    <mergeCell ref="B147:P148"/>
    <mergeCell ref="T177:T178"/>
    <mergeCell ref="A179:A180"/>
    <mergeCell ref="B179:C180"/>
    <mergeCell ref="D179:E180"/>
    <mergeCell ref="F179:F180"/>
    <mergeCell ref="J177:J178"/>
    <mergeCell ref="I177:I178"/>
    <mergeCell ref="N179:N180"/>
    <mergeCell ref="G177:G178"/>
    <mergeCell ref="H177:H178"/>
    <mergeCell ref="A177:A178"/>
    <mergeCell ref="A164:A165"/>
    <mergeCell ref="B164:G164"/>
    <mergeCell ref="H164:K164"/>
    <mergeCell ref="A168:A169"/>
    <mergeCell ref="B168:P169"/>
    <mergeCell ref="H185:N185"/>
    <mergeCell ref="H179:I180"/>
    <mergeCell ref="K179:L180"/>
    <mergeCell ref="A143:A144"/>
    <mergeCell ref="A157:A158"/>
    <mergeCell ref="B157:G157"/>
    <mergeCell ref="B149:P149"/>
    <mergeCell ref="N177:N178"/>
    <mergeCell ref="A185:B185"/>
    <mergeCell ref="H183:O183"/>
    <mergeCell ref="A126:A127"/>
    <mergeCell ref="H184:O184"/>
    <mergeCell ref="Q133:Q134"/>
    <mergeCell ref="Q136:Q137"/>
    <mergeCell ref="Q140:Q141"/>
    <mergeCell ref="L164:P164"/>
    <mergeCell ref="A129:A130"/>
    <mergeCell ref="H129:K129"/>
    <mergeCell ref="Q161:Q162"/>
    <mergeCell ref="A140:A141"/>
    <mergeCell ref="A133:A134"/>
    <mergeCell ref="A136:A137"/>
    <mergeCell ref="M177:M178"/>
    <mergeCell ref="Q143:Q144"/>
    <mergeCell ref="B170:P170"/>
    <mergeCell ref="A171:A172"/>
    <mergeCell ref="F177:F178"/>
    <mergeCell ref="A181:A182"/>
    <mergeCell ref="A147:A148"/>
    <mergeCell ref="H181:I182"/>
    <mergeCell ref="J181:J182"/>
    <mergeCell ref="K181:L182"/>
    <mergeCell ref="Q168:Q169"/>
    <mergeCell ref="L52:P53"/>
    <mergeCell ref="B46:C47"/>
    <mergeCell ref="F46:F47"/>
    <mergeCell ref="K46:K47"/>
    <mergeCell ref="I46:I47"/>
    <mergeCell ref="E46:E47"/>
    <mergeCell ref="B49:P50"/>
    <mergeCell ref="B48:C48"/>
    <mergeCell ref="B80:P81"/>
    <mergeCell ref="B75:C75"/>
    <mergeCell ref="B76:C76"/>
    <mergeCell ref="A77:A78"/>
    <mergeCell ref="B82:C82"/>
    <mergeCell ref="B83:C83"/>
    <mergeCell ref="B77:P78"/>
    <mergeCell ref="A119:A120"/>
    <mergeCell ref="A122:A123"/>
    <mergeCell ref="A70:A71"/>
    <mergeCell ref="B87:G87"/>
    <mergeCell ref="B84:P85"/>
    <mergeCell ref="B86:P86"/>
    <mergeCell ref="B9:G9"/>
    <mergeCell ref="H9:K9"/>
    <mergeCell ref="A80:A81"/>
    <mergeCell ref="H101:K102"/>
    <mergeCell ref="L101:P102"/>
    <mergeCell ref="H108:K109"/>
    <mergeCell ref="L108:P109"/>
    <mergeCell ref="B115:G116"/>
    <mergeCell ref="H115:K116"/>
    <mergeCell ref="L115:Q116"/>
    <mergeCell ref="B114:P114"/>
    <mergeCell ref="Q102:Q103"/>
    <mergeCell ref="Q171:Q172"/>
    <mergeCell ref="B171:G172"/>
    <mergeCell ref="H171:K172"/>
    <mergeCell ref="L171:P172"/>
    <mergeCell ref="B119:P120"/>
    <mergeCell ref="B122:G123"/>
    <mergeCell ref="B121:P121"/>
    <mergeCell ref="H122:K122"/>
    <mergeCell ref="L122:P122"/>
    <mergeCell ref="B126:P127"/>
  </mergeCells>
  <printOptions/>
  <pageMargins left="0.5905511811023623" right="0.15748031496062992" top="0.2362204724409449" bottom="0.2362204724409449" header="0.31496062992125984" footer="0.31496062992125984"/>
  <pageSetup horizontalDpi="600" verticalDpi="600" orientation="landscape" paperSize="9" scale="58" r:id="rId1"/>
  <rowBreaks count="2" manualBreakCount="2">
    <brk id="57" max="16" man="1"/>
    <brk id="11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Почекаева И.В.</cp:lastModifiedBy>
  <cp:lastPrinted>2013-11-29T09:56:04Z</cp:lastPrinted>
  <dcterms:created xsi:type="dcterms:W3CDTF">2009-10-23T03:44:58Z</dcterms:created>
  <dcterms:modified xsi:type="dcterms:W3CDTF">2013-11-29T09:59:11Z</dcterms:modified>
  <cp:category/>
  <cp:version/>
  <cp:contentType/>
  <cp:contentStatus/>
</cp:coreProperties>
</file>